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venituri 2017" sheetId="1" r:id="rId1"/>
    <sheet name="cheltuieli sect. funct. 2017" sheetId="2" r:id="rId2"/>
    <sheet name="cheltuieli sect. dezv. 2017" sheetId="3" r:id="rId3"/>
  </sheets>
  <definedNames>
    <definedName name="_xlnm.Print_Titles" localSheetId="2">'cheltuieli sect. dezv. 2017'!$5:$5</definedName>
    <definedName name="_xlnm.Print_Titles" localSheetId="1">'cheltuieli sect. funct. 2017'!$5:$5</definedName>
    <definedName name="_xlnm.Print_Titles" localSheetId="0">'venituri 2017'!$6:$6</definedName>
  </definedNames>
  <calcPr fullCalcOnLoad="1"/>
</workbook>
</file>

<file path=xl/sharedStrings.xml><?xml version="1.0" encoding="utf-8"?>
<sst xmlns="http://schemas.openxmlformats.org/spreadsheetml/2006/main" count="281" uniqueCount="203">
  <si>
    <t>DENUMIRE INDICATOR</t>
  </si>
  <si>
    <t>COD BUGET</t>
  </si>
  <si>
    <t>TOTAL BUGET LOCAL</t>
  </si>
  <si>
    <t>Cote defalcate impozit pe venit</t>
  </si>
  <si>
    <t>Sume alocate de Consiliul Judetean pentru echilibrarea bugetelor</t>
  </si>
  <si>
    <t>Debite initiale</t>
  </si>
  <si>
    <t>Ramasite</t>
  </si>
  <si>
    <t>SECTIUNEA DE FUNCTIONARE</t>
  </si>
  <si>
    <t>TOTAL VENITURI SECTIUNEA DE FUNCTIONARE</t>
  </si>
  <si>
    <t>Impozitul pe veniturile din transferul proprietatilor imobiliare din patrimoniul personal</t>
  </si>
  <si>
    <t>Impozitul pe terenul extravilan</t>
  </si>
  <si>
    <t xml:space="preserve">Impozit cladiri  PF </t>
  </si>
  <si>
    <t>Impozit cladiri  PJ</t>
  </si>
  <si>
    <t>Impozit teren PF</t>
  </si>
  <si>
    <t>Impozit teren PJ</t>
  </si>
  <si>
    <t xml:space="preserve">Taxe timbru </t>
  </si>
  <si>
    <t>Sume defalcate din TVA pentru finantarea cheltuielilor descentralizate la nivelul comunelor, oraselor,municipiilor, sectoarelor si municipiului Bucuresti</t>
  </si>
  <si>
    <t>Sume  defalcate din TVA pentru drumuri</t>
  </si>
  <si>
    <t>Sume defalcate din TVA pentru echilibrarea bugetelor locale</t>
  </si>
  <si>
    <t>Impozit pe spectacol</t>
  </si>
  <si>
    <t>Alte taxe pe servicii specifice</t>
  </si>
  <si>
    <t xml:space="preserve">Taxe si tarife pentru eliberarea de licente si autorizatii de functionare </t>
  </si>
  <si>
    <t>Taxe mijloace de transport PF</t>
  </si>
  <si>
    <t>Taxe mijloace de transport PJ</t>
  </si>
  <si>
    <t>Alte taxe pe utilizarea bunurilor, autorizarea utilizarii bunurilor sau pe desfasurare activitati</t>
  </si>
  <si>
    <t>Alte impozite si taxe</t>
  </si>
  <si>
    <t>Venituri concesiuni si inchirieri</t>
  </si>
  <si>
    <t>Alte venituri din proprietate</t>
  </si>
  <si>
    <t>Venituri din  prestari servicii</t>
  </si>
  <si>
    <t>Taxe din  activitati cadastrale si agricultura</t>
  </si>
  <si>
    <t>Alte venituri din prestari servicii si alte activitati</t>
  </si>
  <si>
    <t>Taxe extrajudiciare de timbru</t>
  </si>
  <si>
    <t>Venituri din amenzi si alte sanctiuni aplicate potrivit dispozitiilor legale</t>
  </si>
  <si>
    <t>PRIMARIA MUNICIPIULUI VULCAN</t>
  </si>
  <si>
    <t>Alte amenzi, penalitati si confiscari</t>
  </si>
  <si>
    <t>Alte venituri</t>
  </si>
  <si>
    <t xml:space="preserve">Donatii si sponsorizari </t>
  </si>
  <si>
    <t>Subventii pentru compensarea cresterilor neprevizionate ale preturilor la combustibili</t>
  </si>
  <si>
    <t>Sprijin financiar pentru constituirea familiei</t>
  </si>
  <si>
    <t>Subventii pentru acordarea ajutorului pentru incalzirea locuintei cu lemne, carbuni, combustibili petrolieri</t>
  </si>
  <si>
    <t>Subventii pentru acordarea trusoului pentru nou-nascuti</t>
  </si>
  <si>
    <t>Subventii de la bugetul de stat catre bugetele locale pentru realizarea obiectivelor de investitii in turism</t>
  </si>
  <si>
    <t>Subventii din bugetul de stat pentru finantarea sanatatii</t>
  </si>
  <si>
    <t>03.02.18</t>
  </si>
  <si>
    <t>04.02.01</t>
  </si>
  <si>
    <t>04.02.04</t>
  </si>
  <si>
    <t>07.02.01.01</t>
  </si>
  <si>
    <t>07.02.01.02</t>
  </si>
  <si>
    <t>07.02.02.01</t>
  </si>
  <si>
    <t>07.02.02.02</t>
  </si>
  <si>
    <t>07.02.02.03</t>
  </si>
  <si>
    <t>07.02.03</t>
  </si>
  <si>
    <t>11.02.02</t>
  </si>
  <si>
    <t>11.02.05</t>
  </si>
  <si>
    <t>11.02.06</t>
  </si>
  <si>
    <t>15.02.01</t>
  </si>
  <si>
    <t>15.02.50</t>
  </si>
  <si>
    <t>16.02.02.01</t>
  </si>
  <si>
    <t>16.02.02.02</t>
  </si>
  <si>
    <t>16.02.03</t>
  </si>
  <si>
    <t>16.02.50</t>
  </si>
  <si>
    <t>18.02.50</t>
  </si>
  <si>
    <t>30.02.05</t>
  </si>
  <si>
    <t>30.02.50</t>
  </si>
  <si>
    <t>33.02.08</t>
  </si>
  <si>
    <t>33.02.24</t>
  </si>
  <si>
    <t>33.02.50</t>
  </si>
  <si>
    <t>34.02.02</t>
  </si>
  <si>
    <t>35.02.01</t>
  </si>
  <si>
    <t>35.02.50</t>
  </si>
  <si>
    <t>36.02.50</t>
  </si>
  <si>
    <t>37.02.01</t>
  </si>
  <si>
    <t>42.02.32</t>
  </si>
  <si>
    <t>42.02.33</t>
  </si>
  <si>
    <t>42.02.34</t>
  </si>
  <si>
    <t>42.02.36</t>
  </si>
  <si>
    <t>42.02.40</t>
  </si>
  <si>
    <t>42.02.41</t>
  </si>
  <si>
    <t>Sume defalcate din TVA pentru programul de dezvoltare a infrastructurii si a bazelor sportive din spatiul rural</t>
  </si>
  <si>
    <t>Venituri din vanzarea locuintelor construite din fondurile statului</t>
  </si>
  <si>
    <t>Venituri din valorificarea unor bunuri ale institutiilor publice</t>
  </si>
  <si>
    <t>TOTAL VENITURI SECTIUNEA DE DEZVOLTARE</t>
  </si>
  <si>
    <t>PRIMĂRIA MUNICIPIULUI VULCAN</t>
  </si>
  <si>
    <t>DENUMIRE</t>
  </si>
  <si>
    <t>personal</t>
  </si>
  <si>
    <t xml:space="preserve">materiale </t>
  </si>
  <si>
    <t>fond rezerva</t>
  </si>
  <si>
    <t>credit</t>
  </si>
  <si>
    <t>DOBANZI</t>
  </si>
  <si>
    <t xml:space="preserve">APARARE </t>
  </si>
  <si>
    <t>INVATAMANT</t>
  </si>
  <si>
    <t>burse</t>
  </si>
  <si>
    <t>SANATATE</t>
  </si>
  <si>
    <t>CULTURA</t>
  </si>
  <si>
    <t>ASISTENTA SOCIALA</t>
  </si>
  <si>
    <t>aj social</t>
  </si>
  <si>
    <t>COMBUSTIBILI SI ENERGIE</t>
  </si>
  <si>
    <t>TRANSPORTURI</t>
  </si>
  <si>
    <t>subventii</t>
  </si>
  <si>
    <t>rezerve</t>
  </si>
  <si>
    <t>TOTAL</t>
  </si>
  <si>
    <t>transferuri</t>
  </si>
  <si>
    <t>rambursari credite</t>
  </si>
  <si>
    <t>AUTORITATI PUBLICE SI ACTIUNI EXTERNE</t>
  </si>
  <si>
    <t>ALTE SERVICII PUBLICE GENERALE</t>
  </si>
  <si>
    <t>TRANZACTII PRIVIND DATORIA PUBLICA</t>
  </si>
  <si>
    <t>TRANSFERURI CU CARACTER GENERAL</t>
  </si>
  <si>
    <t>51.01.31</t>
  </si>
  <si>
    <t>transferuri privind contributia de sanatate pentru persoanele beneficiare de ajutor social</t>
  </si>
  <si>
    <t>ORDINE PUBLICA SI SIGURANTA NATIONALA</t>
  </si>
  <si>
    <t>active nefinanciare</t>
  </si>
  <si>
    <t>transferuri curente</t>
  </si>
  <si>
    <t xml:space="preserve">asociatii si fundatii </t>
  </si>
  <si>
    <t>LOCUINTE, SERVICII SI DEZVOLTARE PUBLICA</t>
  </si>
  <si>
    <t>proiecte cu finantare FEN postaderare</t>
  </si>
  <si>
    <t>PROTECTIA  MEDIULUI</t>
  </si>
  <si>
    <t xml:space="preserve">subventii pentru acoperirea diferentelor de pret </t>
  </si>
  <si>
    <t>asoc si fundatii si burse</t>
  </si>
  <si>
    <t>TOTAL CHELTUIELI SECTIUNEA  DE  FUNCTIONARE</t>
  </si>
  <si>
    <t>TOTAL CHELTUIELI  SECTIUNEA  DE  DEZVOLTARE</t>
  </si>
  <si>
    <t>Vărsăminte din secţiunea de funcţionare pentru finanţarea secţiunii de dezvoltare a bugetului local (cu semnul minus)</t>
  </si>
  <si>
    <t>37.02.03</t>
  </si>
  <si>
    <t xml:space="preserve">Vărsăminte din secţiunea de funcţionare </t>
  </si>
  <si>
    <t>37.02.04</t>
  </si>
  <si>
    <t>11.02.07</t>
  </si>
  <si>
    <t>39.02.01</t>
  </si>
  <si>
    <t>39.02.03</t>
  </si>
  <si>
    <t>Anexa 1</t>
  </si>
  <si>
    <t>Anexa 2</t>
  </si>
  <si>
    <t>Fondul de coeziune</t>
  </si>
  <si>
    <t>45.02.03</t>
  </si>
  <si>
    <t>45.02.15</t>
  </si>
  <si>
    <t>Programe comunitare finantate in perioada 2007-2013</t>
  </si>
  <si>
    <t>Anexa 3</t>
  </si>
  <si>
    <t>BUGET ANUAL</t>
  </si>
  <si>
    <t>lei</t>
  </si>
  <si>
    <t>Subventii pentru reabilitarea termică a clădirilor de locuit</t>
  </si>
  <si>
    <t>42.02.12</t>
  </si>
  <si>
    <t>dobânzi</t>
  </si>
  <si>
    <t>42.02.20</t>
  </si>
  <si>
    <t>Subventii de la bug.de stat pt.derulare proiecte finantate din fonduri externe nerambursabile</t>
  </si>
  <si>
    <t>40.02.14</t>
  </si>
  <si>
    <t>Impozit pe spectacole</t>
  </si>
  <si>
    <t>34.02.50</t>
  </si>
  <si>
    <t>Alte venituri din taxe administrative, eliberari permise</t>
  </si>
  <si>
    <t>plati efectuate in anii precedenti si recuperate in anul curent</t>
  </si>
  <si>
    <t>transferuri interne</t>
  </si>
  <si>
    <t xml:space="preserve">      </t>
  </si>
  <si>
    <t>rambursări de credite</t>
  </si>
  <si>
    <t>rambursări d ecredite</t>
  </si>
  <si>
    <t xml:space="preserve">plăţi ani precedenti </t>
  </si>
  <si>
    <t>42.02.65</t>
  </si>
  <si>
    <t>Finanțarea programului național  de dezvoltare locală</t>
  </si>
  <si>
    <t>alte transferuri curente</t>
  </si>
  <si>
    <t>rambursari de credite interne</t>
  </si>
  <si>
    <t>active financiare</t>
  </si>
  <si>
    <t>ASIGURĂRI ȘI ASISTENȚĂ SOCIALĂ</t>
  </si>
  <si>
    <t>transferuri din BL catre ADI</t>
  </si>
  <si>
    <t>materiale</t>
  </si>
  <si>
    <t>alte cheltuieli</t>
  </si>
  <si>
    <t>asoc si fundatii</t>
  </si>
  <si>
    <t>asociatii si fundatii</t>
  </si>
  <si>
    <t>alte transferuri</t>
  </si>
  <si>
    <t>BUGET 2016</t>
  </si>
  <si>
    <t>BUGET TRIM I 2016</t>
  </si>
  <si>
    <t>39.02.10</t>
  </si>
  <si>
    <t>Depozite speciale pentru constucţii de locuinţe</t>
  </si>
  <si>
    <t>BUGET TRIM I + II 2016</t>
  </si>
  <si>
    <t>REALIZĂRI LA 30.06.2016</t>
  </si>
  <si>
    <t>REALIZĂRI 30.06-2016</t>
  </si>
  <si>
    <t>EXCEDENT 2015</t>
  </si>
  <si>
    <t>TOTAL BUGET PREVAZUT 2015</t>
  </si>
  <si>
    <t>TOTAL BUGET REALIZAT 2015</t>
  </si>
  <si>
    <t>TRIM. I+II+III</t>
  </si>
  <si>
    <t>42.28.00</t>
  </si>
  <si>
    <t>Subvenții primite din fondul de intervenții</t>
  </si>
  <si>
    <t>TRIM. I + II+ III</t>
  </si>
  <si>
    <t>Sume din excedentul bugetului local utilizate pentru finantarea sectiunii de dezvolatre</t>
  </si>
  <si>
    <t>Dividente de la societatile si companiile nationale si societatile cu capital majoritar de stat</t>
  </si>
  <si>
    <t>30.02.08</t>
  </si>
  <si>
    <t>Incasari din valorificarea bunurilor confiscate, abandonate si alte sume constatate odata cu confiscarea potrivit legii</t>
  </si>
  <si>
    <t>35.02.03</t>
  </si>
  <si>
    <t>Taxe speciale</t>
  </si>
  <si>
    <t>36.02.06</t>
  </si>
  <si>
    <t>Fondul Social European (FSE)</t>
  </si>
  <si>
    <t>48.02.02</t>
  </si>
  <si>
    <t>Excedent buget local an 2016</t>
  </si>
  <si>
    <t>LA 30.09.2017</t>
  </si>
  <si>
    <t>Alte transferuri voluntare</t>
  </si>
  <si>
    <t>37.02.50</t>
  </si>
  <si>
    <t>Subventii de la bugetul de stat catre bugetele locale necesare sustinerii derularii proiectelor finantate din fonduri externe nerambursabile postaderare, aferente perioadei de programare 2014 - 2020 (FEN)</t>
  </si>
  <si>
    <t>42.02.69</t>
  </si>
  <si>
    <t>ajutoare sociale</t>
  </si>
  <si>
    <t>REALIZĂRI 30.09.2017</t>
  </si>
  <si>
    <t>PROIECTE CU FONDURI EXTERNE NERAMBURSABILE</t>
  </si>
  <si>
    <t>finantare nationala</t>
  </si>
  <si>
    <t>SECRETAR</t>
  </si>
  <si>
    <t>JR. PETER RODICA</t>
  </si>
  <si>
    <t xml:space="preserve">                                   EXECUȚIA BUGETULUI LOCAL    -   venituri                                                                                   la HCL nr.99/2017</t>
  </si>
  <si>
    <t xml:space="preserve">Consilier  Bărbița Eugenia </t>
  </si>
  <si>
    <t>PRESEDINTE DE SEDINTA</t>
  </si>
  <si>
    <t xml:space="preserve">          EXECUȚIA BUGETULUI LOCAL  -   cheltuieli secţiunea de funcţionare                                                                 LA HCL nr. 99/2017</t>
  </si>
  <si>
    <t xml:space="preserve">                                           EXECUȚIA BUGETULUI LOCAL   -   cheltuieli secţiunea de dezvoltare                                      la HCL  nr.99/2017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</si>
</sst>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??\ _l_e_i_-;_-@_-"/>
    <numFmt numFmtId="183" formatCode="#,##0.0"/>
    <numFmt numFmtId="184" formatCode="#.##0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€-2]\ #,##0.00_);[Red]\([$€-2]\ #,##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8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2" fontId="0" fillId="0" borderId="10" xfId="42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182" fontId="5" fillId="0" borderId="10" xfId="42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0" fillId="0" borderId="10" xfId="42" applyNumberFormat="1" applyFont="1" applyBorder="1" applyAlignment="1">
      <alignment/>
    </xf>
    <xf numFmtId="3" fontId="0" fillId="0" borderId="10" xfId="42" applyNumberFormat="1" applyFont="1" applyBorder="1" applyAlignment="1">
      <alignment horizontal="right"/>
    </xf>
    <xf numFmtId="3" fontId="1" fillId="0" borderId="10" xfId="42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42" applyNumberFormat="1" applyFont="1" applyBorder="1" applyAlignment="1">
      <alignment/>
    </xf>
    <xf numFmtId="3" fontId="1" fillId="0" borderId="10" xfId="42" applyNumberFormat="1" applyFont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182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2" fontId="5" fillId="0" borderId="0" xfId="42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  <xf numFmtId="182" fontId="0" fillId="34" borderId="10" xfId="0" applyNumberFormat="1" applyFill="1" applyBorder="1" applyAlignment="1">
      <alignment/>
    </xf>
    <xf numFmtId="182" fontId="1" fillId="34" borderId="10" xfId="0" applyNumberFormat="1" applyFont="1" applyFill="1" applyBorder="1" applyAlignment="1">
      <alignment/>
    </xf>
    <xf numFmtId="182" fontId="1" fillId="34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1" fillId="34" borderId="10" xfId="42" applyNumberFormat="1" applyFont="1" applyFill="1" applyBorder="1" applyAlignment="1">
      <alignment/>
    </xf>
    <xf numFmtId="182" fontId="0" fillId="34" borderId="10" xfId="42" applyNumberFormat="1" applyFont="1" applyFill="1" applyBorder="1" applyAlignment="1">
      <alignment/>
    </xf>
    <xf numFmtId="182" fontId="0" fillId="34" borderId="10" xfId="42" applyNumberFormat="1" applyFont="1" applyFill="1" applyBorder="1" applyAlignment="1">
      <alignment/>
    </xf>
    <xf numFmtId="182" fontId="0" fillId="34" borderId="10" xfId="0" applyNumberFormat="1" applyFont="1" applyFill="1" applyBorder="1" applyAlignment="1">
      <alignment/>
    </xf>
    <xf numFmtId="182" fontId="0" fillId="34" borderId="20" xfId="0" applyNumberFormat="1" applyFill="1" applyBorder="1" applyAlignment="1">
      <alignment/>
    </xf>
    <xf numFmtId="182" fontId="1" fillId="34" borderId="18" xfId="0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42" applyNumberFormat="1" applyFont="1" applyBorder="1" applyAlignment="1">
      <alignment/>
    </xf>
    <xf numFmtId="182" fontId="5" fillId="33" borderId="22" xfId="42" applyNumberFormat="1" applyFont="1" applyFill="1" applyBorder="1" applyAlignment="1">
      <alignment/>
    </xf>
    <xf numFmtId="182" fontId="5" fillId="33" borderId="23" xfId="42" applyNumberFormat="1" applyFont="1" applyFill="1" applyBorder="1" applyAlignment="1">
      <alignment/>
    </xf>
    <xf numFmtId="0" fontId="9" fillId="0" borderId="0" xfId="0" applyFont="1" applyAlignment="1">
      <alignment/>
    </xf>
    <xf numFmtId="182" fontId="11" fillId="33" borderId="10" xfId="42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" fontId="1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82" fontId="1" fillId="0" borderId="18" xfId="0" applyNumberFormat="1" applyFont="1" applyFill="1" applyBorder="1" applyAlignment="1">
      <alignment/>
    </xf>
    <xf numFmtId="182" fontId="0" fillId="0" borderId="10" xfId="0" applyNumberFormat="1" applyFill="1" applyBorder="1" applyAlignment="1">
      <alignment/>
    </xf>
    <xf numFmtId="182" fontId="1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0" fillId="0" borderId="20" xfId="0" applyNumberForma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42" applyNumberFormat="1" applyFont="1" applyFill="1" applyBorder="1" applyAlignment="1">
      <alignment/>
    </xf>
    <xf numFmtId="182" fontId="0" fillId="0" borderId="10" xfId="42" applyNumberFormat="1" applyFont="1" applyFill="1" applyBorder="1" applyAlignment="1">
      <alignment/>
    </xf>
    <xf numFmtId="182" fontId="0" fillId="0" borderId="10" xfId="42" applyNumberFormat="1" applyFont="1" applyFill="1" applyBorder="1" applyAlignment="1">
      <alignment/>
    </xf>
    <xf numFmtId="182" fontId="0" fillId="0" borderId="10" xfId="42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2" fontId="5" fillId="0" borderId="10" xfId="42" applyNumberFormat="1" applyFont="1" applyFill="1" applyBorder="1" applyAlignment="1">
      <alignment/>
    </xf>
    <xf numFmtId="182" fontId="11" fillId="35" borderId="10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82" fontId="0" fillId="34" borderId="10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33" borderId="25" xfId="0" applyFont="1" applyFill="1" applyBorder="1" applyAlignment="1">
      <alignment/>
    </xf>
    <xf numFmtId="0" fontId="12" fillId="0" borderId="11" xfId="0" applyFont="1" applyBorder="1" applyAlignment="1">
      <alignment/>
    </xf>
    <xf numFmtId="15" fontId="2" fillId="0" borderId="0" xfId="0" applyNumberFormat="1" applyFont="1" applyAlignment="1">
      <alignment horizontal="center"/>
    </xf>
    <xf numFmtId="0" fontId="5" fillId="33" borderId="26" xfId="0" applyFont="1" applyFill="1" applyBorder="1" applyAlignment="1">
      <alignment/>
    </xf>
    <xf numFmtId="0" fontId="0" fillId="33" borderId="2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B31">
      <selection activeCell="D64" sqref="D64"/>
    </sheetView>
  </sheetViews>
  <sheetFormatPr defaultColWidth="9.140625" defaultRowHeight="12.75"/>
  <cols>
    <col min="1" max="1" width="6.8515625" style="0" customWidth="1"/>
    <col min="2" max="2" width="76.8515625" style="0" customWidth="1"/>
    <col min="3" max="3" width="11.8515625" style="11" customWidth="1"/>
    <col min="4" max="4" width="13.00390625" style="126" customWidth="1"/>
    <col min="5" max="5" width="13.57421875" style="126" customWidth="1"/>
    <col min="6" max="6" width="12.421875" style="0" customWidth="1"/>
    <col min="7" max="7" width="9.140625" style="0" hidden="1" customWidth="1"/>
    <col min="8" max="10" width="0" style="0" hidden="1" customWidth="1"/>
  </cols>
  <sheetData>
    <row r="1" spans="2:6" ht="15.75">
      <c r="B1" t="s">
        <v>33</v>
      </c>
      <c r="F1" s="71" t="s">
        <v>127</v>
      </c>
    </row>
    <row r="2" spans="2:6" ht="12.75">
      <c r="B2" s="156" t="s">
        <v>198</v>
      </c>
      <c r="C2" s="157"/>
      <c r="D2" s="157"/>
      <c r="E2" s="157"/>
      <c r="F2" s="157"/>
    </row>
    <row r="3" spans="2:6" ht="12.75">
      <c r="B3" s="156" t="s">
        <v>187</v>
      </c>
      <c r="C3" s="157"/>
      <c r="D3" s="157"/>
      <c r="E3" s="157"/>
      <c r="F3" s="157"/>
    </row>
    <row r="4" spans="2:6" ht="12.75">
      <c r="B4" s="158" t="s">
        <v>135</v>
      </c>
      <c r="C4" s="159"/>
      <c r="D4" s="159"/>
      <c r="E4" s="159"/>
      <c r="F4" s="159"/>
    </row>
    <row r="5" spans="1:10" s="8" customFormat="1" ht="25.5">
      <c r="A5" s="6"/>
      <c r="B5" s="7" t="s">
        <v>0</v>
      </c>
      <c r="C5" s="10" t="s">
        <v>1</v>
      </c>
      <c r="D5" s="127" t="s">
        <v>134</v>
      </c>
      <c r="E5" s="127" t="s">
        <v>173</v>
      </c>
      <c r="F5" s="76" t="s">
        <v>193</v>
      </c>
      <c r="G5" s="7"/>
      <c r="H5" s="31"/>
      <c r="I5" s="8" t="s">
        <v>6</v>
      </c>
      <c r="J5" s="6" t="s">
        <v>5</v>
      </c>
    </row>
    <row r="6" spans="1:10" s="8" customFormat="1" ht="12.75">
      <c r="A6" s="6"/>
      <c r="B6" s="7">
        <v>1</v>
      </c>
      <c r="C6" s="10">
        <v>2</v>
      </c>
      <c r="D6" s="127">
        <v>3</v>
      </c>
      <c r="E6" s="127">
        <v>4</v>
      </c>
      <c r="F6" s="7">
        <v>5</v>
      </c>
      <c r="G6" s="7"/>
      <c r="H6" s="31"/>
      <c r="J6" s="6"/>
    </row>
    <row r="7" spans="1:10" s="8" customFormat="1" ht="12.75">
      <c r="A7" s="6"/>
      <c r="B7" s="160" t="s">
        <v>7</v>
      </c>
      <c r="C7" s="161"/>
      <c r="D7" s="127"/>
      <c r="E7" s="127"/>
      <c r="F7" s="7"/>
      <c r="G7" s="7"/>
      <c r="H7" s="47"/>
      <c r="I7" s="48"/>
      <c r="J7" s="49"/>
    </row>
    <row r="8" spans="1:10" s="8" customFormat="1" ht="21.75" customHeight="1">
      <c r="A8" s="6"/>
      <c r="B8" s="21" t="s">
        <v>9</v>
      </c>
      <c r="C8" s="18" t="s">
        <v>43</v>
      </c>
      <c r="D8" s="116">
        <v>100000</v>
      </c>
      <c r="E8" s="116">
        <v>81000</v>
      </c>
      <c r="F8" s="116">
        <v>18555</v>
      </c>
      <c r="G8" s="7"/>
      <c r="H8" s="50"/>
      <c r="I8" s="51"/>
      <c r="J8" s="52"/>
    </row>
    <row r="9" spans="1:10" ht="15.75" customHeight="1">
      <c r="A9" s="1"/>
      <c r="B9" s="4" t="s">
        <v>3</v>
      </c>
      <c r="C9" s="12" t="s">
        <v>44</v>
      </c>
      <c r="D9" s="117">
        <v>7270000</v>
      </c>
      <c r="E9" s="117">
        <v>6710490</v>
      </c>
      <c r="F9" s="117">
        <v>5854445</v>
      </c>
      <c r="G9" s="4"/>
      <c r="H9" s="53"/>
      <c r="I9" s="54"/>
      <c r="J9" s="55"/>
    </row>
    <row r="10" spans="1:10" ht="18" customHeight="1">
      <c r="A10" s="1"/>
      <c r="B10" s="4" t="s">
        <v>4</v>
      </c>
      <c r="C10" s="17" t="s">
        <v>45</v>
      </c>
      <c r="D10" s="117">
        <v>4034000</v>
      </c>
      <c r="E10" s="117">
        <v>3024000</v>
      </c>
      <c r="F10" s="117">
        <v>2830717</v>
      </c>
      <c r="G10" s="4"/>
      <c r="H10" s="53"/>
      <c r="I10" s="56"/>
      <c r="J10" s="55"/>
    </row>
    <row r="11" spans="2:10" ht="12.75">
      <c r="B11" s="3" t="s">
        <v>11</v>
      </c>
      <c r="C11" s="27" t="s">
        <v>46</v>
      </c>
      <c r="D11" s="118">
        <v>1123000</v>
      </c>
      <c r="E11" s="118">
        <v>1023000</v>
      </c>
      <c r="F11" s="118">
        <v>1005687</v>
      </c>
      <c r="G11" s="3"/>
      <c r="H11" s="57">
        <f>SUM(I11:J11)</f>
        <v>1707</v>
      </c>
      <c r="I11" s="58">
        <v>711</v>
      </c>
      <c r="J11" s="59">
        <v>996</v>
      </c>
    </row>
    <row r="12" spans="2:10" ht="12.75">
      <c r="B12" s="3" t="s">
        <v>12</v>
      </c>
      <c r="C12" s="27" t="s">
        <v>47</v>
      </c>
      <c r="D12" s="118">
        <v>270000</v>
      </c>
      <c r="E12" s="118">
        <v>220000</v>
      </c>
      <c r="F12" s="118">
        <v>374496</v>
      </c>
      <c r="G12" s="3"/>
      <c r="H12" s="57">
        <f>SUM(I12:J12)</f>
        <v>2418</v>
      </c>
      <c r="I12" s="58">
        <v>1008</v>
      </c>
      <c r="J12" s="59">
        <v>1410</v>
      </c>
    </row>
    <row r="13" spans="2:10" ht="12.75">
      <c r="B13" s="3" t="s">
        <v>13</v>
      </c>
      <c r="C13" s="27" t="s">
        <v>48</v>
      </c>
      <c r="D13" s="118">
        <v>620000</v>
      </c>
      <c r="E13" s="118">
        <v>610000</v>
      </c>
      <c r="F13" s="118">
        <v>448062</v>
      </c>
      <c r="G13" s="3"/>
      <c r="H13" s="57">
        <f>SUM(I13:J13)</f>
        <v>238</v>
      </c>
      <c r="I13" s="58">
        <v>112</v>
      </c>
      <c r="J13" s="59">
        <v>126</v>
      </c>
    </row>
    <row r="14" spans="2:10" ht="12.75">
      <c r="B14" s="3" t="s">
        <v>14</v>
      </c>
      <c r="C14" s="27" t="s">
        <v>49</v>
      </c>
      <c r="D14" s="118">
        <v>497000</v>
      </c>
      <c r="E14" s="118">
        <v>459520</v>
      </c>
      <c r="F14" s="118">
        <v>722576</v>
      </c>
      <c r="G14" s="3"/>
      <c r="H14" s="57">
        <f>SUM(I14:J14)</f>
        <v>1464</v>
      </c>
      <c r="I14" s="58">
        <v>349</v>
      </c>
      <c r="J14" s="59">
        <v>1115</v>
      </c>
    </row>
    <row r="15" spans="2:10" ht="12.75">
      <c r="B15" s="3" t="s">
        <v>10</v>
      </c>
      <c r="C15" s="27" t="s">
        <v>50</v>
      </c>
      <c r="D15" s="118">
        <v>110000</v>
      </c>
      <c r="E15" s="118">
        <v>89420</v>
      </c>
      <c r="F15" s="118">
        <v>103345</v>
      </c>
      <c r="G15" s="3"/>
      <c r="H15" s="57">
        <f>SUM(I15:J15)</f>
        <v>159</v>
      </c>
      <c r="I15" s="58">
        <v>69</v>
      </c>
      <c r="J15" s="59">
        <v>90</v>
      </c>
    </row>
    <row r="16" spans="2:10" ht="12.75">
      <c r="B16" s="3" t="s">
        <v>15</v>
      </c>
      <c r="C16" s="27" t="s">
        <v>51</v>
      </c>
      <c r="D16" s="118">
        <v>45000</v>
      </c>
      <c r="E16" s="118">
        <v>38500</v>
      </c>
      <c r="F16" s="118">
        <v>36891</v>
      </c>
      <c r="G16" s="3"/>
      <c r="H16" s="60"/>
      <c r="I16" s="58"/>
      <c r="J16" s="59"/>
    </row>
    <row r="17" spans="2:10" ht="30.75" customHeight="1">
      <c r="B17" s="4" t="s">
        <v>16</v>
      </c>
      <c r="C17" s="27" t="s">
        <v>52</v>
      </c>
      <c r="D17" s="119">
        <v>19455000</v>
      </c>
      <c r="E17" s="119">
        <v>15615000</v>
      </c>
      <c r="F17" s="119">
        <v>14346426</v>
      </c>
      <c r="G17" s="3"/>
      <c r="H17" s="60"/>
      <c r="I17" s="58"/>
      <c r="J17" s="59"/>
    </row>
    <row r="18" spans="2:10" ht="12.75">
      <c r="B18" s="3" t="s">
        <v>17</v>
      </c>
      <c r="C18" s="27" t="s">
        <v>53</v>
      </c>
      <c r="D18" s="119">
        <v>0</v>
      </c>
      <c r="E18" s="119">
        <v>0</v>
      </c>
      <c r="F18" s="119">
        <v>0</v>
      </c>
      <c r="G18" s="3"/>
      <c r="H18" s="60"/>
      <c r="I18" s="58"/>
      <c r="J18" s="59"/>
    </row>
    <row r="19" spans="2:10" ht="16.5" customHeight="1">
      <c r="B19" s="4" t="s">
        <v>18</v>
      </c>
      <c r="C19" s="27" t="s">
        <v>54</v>
      </c>
      <c r="D19" s="119">
        <v>2672000</v>
      </c>
      <c r="E19" s="119">
        <v>2090000</v>
      </c>
      <c r="F19" s="119">
        <v>1896332</v>
      </c>
      <c r="G19" s="3"/>
      <c r="H19" s="60"/>
      <c r="I19" s="58"/>
      <c r="J19" s="59"/>
    </row>
    <row r="20" spans="2:10" ht="12.75" hidden="1">
      <c r="B20" s="3" t="s">
        <v>19</v>
      </c>
      <c r="C20" s="27" t="s">
        <v>55</v>
      </c>
      <c r="D20" s="118"/>
      <c r="E20" s="118"/>
      <c r="F20" s="118"/>
      <c r="G20" s="3"/>
      <c r="H20" s="60"/>
      <c r="I20" s="58"/>
      <c r="J20" s="59"/>
    </row>
    <row r="21" spans="2:10" ht="12.75">
      <c r="B21" s="3" t="s">
        <v>142</v>
      </c>
      <c r="C21" s="87" t="s">
        <v>55</v>
      </c>
      <c r="D21" s="118">
        <v>10000</v>
      </c>
      <c r="E21" s="118">
        <v>8000</v>
      </c>
      <c r="F21" s="118">
        <v>4253</v>
      </c>
      <c r="G21" s="3"/>
      <c r="H21" s="60"/>
      <c r="I21" s="58"/>
      <c r="J21" s="59"/>
    </row>
    <row r="22" spans="2:10" ht="12.75">
      <c r="B22" s="3" t="s">
        <v>20</v>
      </c>
      <c r="C22" s="27" t="s">
        <v>56</v>
      </c>
      <c r="D22" s="119">
        <v>10000</v>
      </c>
      <c r="E22" s="119">
        <v>8000</v>
      </c>
      <c r="F22" s="119">
        <v>10350</v>
      </c>
      <c r="G22" s="3"/>
      <c r="H22" s="57">
        <f>SUM(I22:J22)</f>
        <v>15</v>
      </c>
      <c r="I22" s="58">
        <v>3</v>
      </c>
      <c r="J22" s="59">
        <v>12</v>
      </c>
    </row>
    <row r="23" spans="2:10" ht="12.75">
      <c r="B23" s="3" t="s">
        <v>22</v>
      </c>
      <c r="C23" s="27" t="s">
        <v>57</v>
      </c>
      <c r="D23" s="118">
        <v>610000</v>
      </c>
      <c r="E23" s="118">
        <v>495920</v>
      </c>
      <c r="F23" s="118">
        <v>606727</v>
      </c>
      <c r="G23" s="3"/>
      <c r="H23" s="57">
        <f>SUM(I23:J23)</f>
        <v>1336</v>
      </c>
      <c r="I23" s="58">
        <v>681</v>
      </c>
      <c r="J23" s="59">
        <v>655</v>
      </c>
    </row>
    <row r="24" spans="2:10" ht="12.75">
      <c r="B24" s="3" t="s">
        <v>23</v>
      </c>
      <c r="C24" s="27" t="s">
        <v>58</v>
      </c>
      <c r="D24" s="118">
        <v>140000</v>
      </c>
      <c r="E24" s="118">
        <v>113740</v>
      </c>
      <c r="F24" s="118">
        <v>110068</v>
      </c>
      <c r="G24" s="3"/>
      <c r="H24" s="57">
        <f>SUM(I24:J24)</f>
        <v>470</v>
      </c>
      <c r="I24" s="58">
        <v>253</v>
      </c>
      <c r="J24" s="59">
        <v>217</v>
      </c>
    </row>
    <row r="25" spans="2:10" ht="16.5" customHeight="1">
      <c r="B25" s="4" t="s">
        <v>21</v>
      </c>
      <c r="C25" s="27" t="s">
        <v>59</v>
      </c>
      <c r="D25" s="118">
        <v>70000</v>
      </c>
      <c r="E25" s="118">
        <v>56880</v>
      </c>
      <c r="F25" s="118">
        <v>39413</v>
      </c>
      <c r="G25" s="3"/>
      <c r="H25" s="60"/>
      <c r="I25" s="58"/>
      <c r="J25" s="59"/>
    </row>
    <row r="26" spans="2:10" ht="14.25" customHeight="1">
      <c r="B26" s="4" t="s">
        <v>24</v>
      </c>
      <c r="C26" s="27" t="s">
        <v>60</v>
      </c>
      <c r="D26" s="118">
        <v>3000</v>
      </c>
      <c r="E26" s="118">
        <v>3000</v>
      </c>
      <c r="F26" s="118">
        <v>1363</v>
      </c>
      <c r="G26" s="3"/>
      <c r="H26" s="60"/>
      <c r="I26" s="58"/>
      <c r="J26" s="59"/>
    </row>
    <row r="27" spans="2:10" ht="12.75">
      <c r="B27" s="3" t="s">
        <v>25</v>
      </c>
      <c r="C27" s="27" t="s">
        <v>61</v>
      </c>
      <c r="D27" s="118">
        <v>40000</v>
      </c>
      <c r="E27" s="118">
        <v>32400</v>
      </c>
      <c r="F27" s="118">
        <v>17633</v>
      </c>
      <c r="G27" s="3"/>
      <c r="H27" s="57">
        <f>SUM(I27:J27)</f>
        <v>25</v>
      </c>
      <c r="I27" s="58">
        <v>6</v>
      </c>
      <c r="J27" s="59">
        <v>19</v>
      </c>
    </row>
    <row r="28" spans="2:10" ht="12.75">
      <c r="B28" s="3" t="s">
        <v>26</v>
      </c>
      <c r="C28" s="27" t="s">
        <v>62</v>
      </c>
      <c r="D28" s="118">
        <v>510000</v>
      </c>
      <c r="E28" s="118">
        <v>414410</v>
      </c>
      <c r="F28" s="118">
        <v>393533</v>
      </c>
      <c r="G28" s="3"/>
      <c r="H28" s="57">
        <f>SUM(I28:J28)</f>
        <v>738</v>
      </c>
      <c r="I28" s="58">
        <v>419</v>
      </c>
      <c r="J28" s="59">
        <v>319</v>
      </c>
    </row>
    <row r="29" spans="2:10" ht="12.75">
      <c r="B29" s="3" t="s">
        <v>178</v>
      </c>
      <c r="C29" s="27" t="s">
        <v>179</v>
      </c>
      <c r="D29" s="118">
        <v>57970</v>
      </c>
      <c r="E29" s="118">
        <v>57970</v>
      </c>
      <c r="F29" s="118">
        <v>57966</v>
      </c>
      <c r="G29" s="3"/>
      <c r="H29" s="57"/>
      <c r="I29" s="58"/>
      <c r="J29" s="59"/>
    </row>
    <row r="30" spans="2:10" ht="12.75">
      <c r="B30" s="3" t="s">
        <v>27</v>
      </c>
      <c r="C30" s="27" t="s">
        <v>63</v>
      </c>
      <c r="D30" s="118">
        <v>230000</v>
      </c>
      <c r="E30" s="118">
        <v>186890</v>
      </c>
      <c r="F30" s="118">
        <v>112765</v>
      </c>
      <c r="G30" s="3"/>
      <c r="H30" s="57">
        <f>SUM(I30:J30)</f>
        <v>70</v>
      </c>
      <c r="I30" s="58">
        <v>9</v>
      </c>
      <c r="J30" s="59">
        <v>61</v>
      </c>
    </row>
    <row r="31" spans="2:10" ht="12.75">
      <c r="B31" s="3" t="s">
        <v>28</v>
      </c>
      <c r="C31" s="27" t="s">
        <v>64</v>
      </c>
      <c r="D31" s="118">
        <v>140000</v>
      </c>
      <c r="E31" s="118">
        <v>127730</v>
      </c>
      <c r="F31" s="118">
        <v>142480</v>
      </c>
      <c r="G31" s="3"/>
      <c r="H31" s="60"/>
      <c r="I31" s="58"/>
      <c r="J31" s="59"/>
    </row>
    <row r="32" spans="2:10" ht="12.75">
      <c r="B32" s="3" t="s">
        <v>29</v>
      </c>
      <c r="C32" s="27" t="s">
        <v>65</v>
      </c>
      <c r="D32" s="118">
        <v>0</v>
      </c>
      <c r="E32" s="118">
        <v>0</v>
      </c>
      <c r="F32" s="118">
        <v>91</v>
      </c>
      <c r="G32" s="3"/>
      <c r="H32" s="60"/>
      <c r="I32" s="58"/>
      <c r="J32" s="59"/>
    </row>
    <row r="33" spans="2:10" ht="12.75" hidden="1">
      <c r="B33" s="3" t="s">
        <v>30</v>
      </c>
      <c r="C33" s="27" t="s">
        <v>66</v>
      </c>
      <c r="D33" s="118"/>
      <c r="E33" s="118"/>
      <c r="F33" s="118"/>
      <c r="G33" s="3"/>
      <c r="H33" s="60"/>
      <c r="I33" s="58"/>
      <c r="J33" s="59"/>
    </row>
    <row r="34" spans="2:10" ht="12.75">
      <c r="B34" s="3" t="s">
        <v>31</v>
      </c>
      <c r="C34" s="27" t="s">
        <v>67</v>
      </c>
      <c r="D34" s="118">
        <v>16000</v>
      </c>
      <c r="E34" s="118">
        <v>13000</v>
      </c>
      <c r="F34" s="118">
        <v>2388</v>
      </c>
      <c r="G34" s="3"/>
      <c r="H34" s="60"/>
      <c r="I34" s="58"/>
      <c r="J34" s="59"/>
    </row>
    <row r="35" spans="2:10" ht="12.75">
      <c r="B35" s="3" t="s">
        <v>144</v>
      </c>
      <c r="C35" s="27" t="s">
        <v>143</v>
      </c>
      <c r="D35" s="118">
        <v>70000</v>
      </c>
      <c r="E35" s="118">
        <v>55400</v>
      </c>
      <c r="F35" s="118">
        <v>10404</v>
      </c>
      <c r="G35" s="3"/>
      <c r="H35" s="60"/>
      <c r="I35" s="58"/>
      <c r="J35" s="59"/>
    </row>
    <row r="36" spans="2:10" ht="15" customHeight="1">
      <c r="B36" s="4" t="s">
        <v>32</v>
      </c>
      <c r="C36" s="27" t="s">
        <v>68</v>
      </c>
      <c r="D36" s="118">
        <v>430000</v>
      </c>
      <c r="E36" s="118">
        <v>350900</v>
      </c>
      <c r="F36" s="118">
        <v>377182</v>
      </c>
      <c r="G36" s="3"/>
      <c r="H36" s="57">
        <f>SUM(I36:J36)</f>
        <v>498</v>
      </c>
      <c r="I36" s="58">
        <v>498</v>
      </c>
      <c r="J36" s="59">
        <v>0</v>
      </c>
    </row>
    <row r="37" spans="2:10" ht="15" customHeight="1">
      <c r="B37" s="4" t="s">
        <v>180</v>
      </c>
      <c r="C37" s="27" t="s">
        <v>181</v>
      </c>
      <c r="D37" s="118">
        <v>320</v>
      </c>
      <c r="E37" s="118">
        <v>320</v>
      </c>
      <c r="F37" s="118">
        <v>320</v>
      </c>
      <c r="G37" s="3"/>
      <c r="H37" s="57"/>
      <c r="I37" s="58"/>
      <c r="J37" s="59"/>
    </row>
    <row r="38" spans="2:10" ht="12.75">
      <c r="B38" s="3" t="s">
        <v>34</v>
      </c>
      <c r="C38" s="27" t="s">
        <v>69</v>
      </c>
      <c r="D38" s="118">
        <v>150000</v>
      </c>
      <c r="E38" s="118">
        <v>121800</v>
      </c>
      <c r="F38" s="118">
        <v>82182</v>
      </c>
      <c r="G38" s="3"/>
      <c r="H38" s="57">
        <f>SUM(I38:J38)</f>
        <v>964</v>
      </c>
      <c r="I38" s="58">
        <v>964</v>
      </c>
      <c r="J38" s="59">
        <v>0</v>
      </c>
    </row>
    <row r="39" spans="2:10" ht="12.75" hidden="1">
      <c r="B39" s="3" t="s">
        <v>35</v>
      </c>
      <c r="C39" s="27" t="s">
        <v>70</v>
      </c>
      <c r="D39" s="118"/>
      <c r="E39" s="118"/>
      <c r="F39" s="118"/>
      <c r="G39" s="3"/>
      <c r="H39" s="60"/>
      <c r="I39" s="58"/>
      <c r="J39" s="59"/>
    </row>
    <row r="40" spans="2:10" ht="12.75">
      <c r="B40" s="3" t="s">
        <v>182</v>
      </c>
      <c r="C40" s="27" t="s">
        <v>183</v>
      </c>
      <c r="D40" s="118">
        <v>1221000</v>
      </c>
      <c r="E40" s="118">
        <v>1221000</v>
      </c>
      <c r="F40" s="118">
        <v>1273005</v>
      </c>
      <c r="G40" s="3"/>
      <c r="H40" s="60"/>
      <c r="I40" s="58"/>
      <c r="J40" s="59"/>
    </row>
    <row r="41" spans="2:10" ht="12.75">
      <c r="B41" s="3" t="s">
        <v>35</v>
      </c>
      <c r="C41" s="27" t="s">
        <v>70</v>
      </c>
      <c r="D41" s="118">
        <v>80000</v>
      </c>
      <c r="E41" s="118">
        <v>60000</v>
      </c>
      <c r="F41" s="118">
        <v>71166</v>
      </c>
      <c r="G41" s="3"/>
      <c r="H41" s="60"/>
      <c r="I41" s="58"/>
      <c r="J41" s="59"/>
    </row>
    <row r="42" spans="2:10" ht="12.75">
      <c r="B42" s="3" t="s">
        <v>36</v>
      </c>
      <c r="C42" s="27" t="s">
        <v>71</v>
      </c>
      <c r="D42" s="118">
        <v>12900</v>
      </c>
      <c r="E42" s="118">
        <v>12900</v>
      </c>
      <c r="F42" s="118">
        <v>12900</v>
      </c>
      <c r="G42" s="3"/>
      <c r="H42" s="60"/>
      <c r="I42" s="58"/>
      <c r="J42" s="59"/>
    </row>
    <row r="43" spans="2:10" ht="25.5">
      <c r="B43" s="4" t="s">
        <v>120</v>
      </c>
      <c r="C43" s="19" t="s">
        <v>121</v>
      </c>
      <c r="D43" s="118">
        <v>-2620150</v>
      </c>
      <c r="E43" s="118">
        <v>-2620150</v>
      </c>
      <c r="F43" s="118">
        <v>-1078817</v>
      </c>
      <c r="G43" s="3"/>
      <c r="H43" s="60"/>
      <c r="I43" s="58"/>
      <c r="J43" s="59"/>
    </row>
    <row r="44" spans="2:10" ht="12.75">
      <c r="B44" s="4" t="s">
        <v>188</v>
      </c>
      <c r="C44" s="19" t="s">
        <v>189</v>
      </c>
      <c r="D44" s="118">
        <v>845000</v>
      </c>
      <c r="E44" s="118">
        <v>845000</v>
      </c>
      <c r="F44" s="118">
        <v>0</v>
      </c>
      <c r="G44" s="3"/>
      <c r="H44" s="60"/>
      <c r="I44" s="58"/>
      <c r="J44" s="59"/>
    </row>
    <row r="45" spans="2:10" ht="12.75">
      <c r="B45" s="4" t="s">
        <v>175</v>
      </c>
      <c r="C45" s="19" t="s">
        <v>174</v>
      </c>
      <c r="D45" s="118">
        <v>0</v>
      </c>
      <c r="E45" s="118">
        <v>0</v>
      </c>
      <c r="F45" s="118">
        <v>0</v>
      </c>
      <c r="G45" s="3"/>
      <c r="H45" s="60"/>
      <c r="I45" s="58"/>
      <c r="J45" s="59"/>
    </row>
    <row r="46" spans="2:10" ht="12.75">
      <c r="B46" s="3" t="s">
        <v>37</v>
      </c>
      <c r="C46" s="27" t="s">
        <v>72</v>
      </c>
      <c r="D46" s="118">
        <v>0</v>
      </c>
      <c r="E46" s="118">
        <v>0</v>
      </c>
      <c r="F46" s="118">
        <v>0</v>
      </c>
      <c r="G46" s="3"/>
      <c r="H46" s="60"/>
      <c r="I46" s="58"/>
      <c r="J46" s="59"/>
    </row>
    <row r="47" spans="2:10" ht="12.75" hidden="1">
      <c r="B47" s="3" t="s">
        <v>38</v>
      </c>
      <c r="C47" s="27" t="s">
        <v>73</v>
      </c>
      <c r="D47" s="118"/>
      <c r="E47" s="118"/>
      <c r="F47" s="118"/>
      <c r="G47" s="3"/>
      <c r="H47" s="60"/>
      <c r="I47" s="58"/>
      <c r="J47" s="59"/>
    </row>
    <row r="48" spans="2:10" ht="25.5">
      <c r="B48" s="4" t="s">
        <v>39</v>
      </c>
      <c r="C48" s="27" t="s">
        <v>74</v>
      </c>
      <c r="D48" s="118">
        <v>500</v>
      </c>
      <c r="E48" s="118">
        <v>500</v>
      </c>
      <c r="F48" s="118">
        <v>496</v>
      </c>
      <c r="G48" s="3"/>
      <c r="H48" s="60"/>
      <c r="I48" s="58"/>
      <c r="J48" s="59"/>
    </row>
    <row r="49" spans="2:10" ht="12.75" hidden="1">
      <c r="B49" s="3" t="s">
        <v>40</v>
      </c>
      <c r="C49" s="27" t="s">
        <v>75</v>
      </c>
      <c r="D49" s="118"/>
      <c r="E49" s="118"/>
      <c r="F49" s="118"/>
      <c r="G49" s="3"/>
      <c r="H49" s="60"/>
      <c r="I49" s="58"/>
      <c r="J49" s="59"/>
    </row>
    <row r="50" spans="2:10" ht="25.5" hidden="1">
      <c r="B50" s="4" t="s">
        <v>41</v>
      </c>
      <c r="C50" s="27" t="s">
        <v>76</v>
      </c>
      <c r="D50" s="118"/>
      <c r="E50" s="118"/>
      <c r="F50" s="118"/>
      <c r="G50" s="3"/>
      <c r="H50" s="60"/>
      <c r="I50" s="58"/>
      <c r="J50" s="59"/>
    </row>
    <row r="51" spans="2:10" ht="12.75">
      <c r="B51" s="3" t="s">
        <v>42</v>
      </c>
      <c r="C51" s="27" t="s">
        <v>77</v>
      </c>
      <c r="D51" s="118">
        <v>60000</v>
      </c>
      <c r="E51" s="118">
        <v>50000</v>
      </c>
      <c r="F51" s="118">
        <v>30550</v>
      </c>
      <c r="G51" s="3"/>
      <c r="H51" s="60"/>
      <c r="I51" s="58"/>
      <c r="J51" s="59"/>
    </row>
    <row r="52" spans="2:10" s="26" customFormat="1" ht="15.75">
      <c r="B52" s="65" t="s">
        <v>8</v>
      </c>
      <c r="C52" s="66"/>
      <c r="D52" s="123">
        <f>SUM(D8:D51)</f>
        <v>38282540</v>
      </c>
      <c r="E52" s="123">
        <f>SUM(E8:E51)</f>
        <v>31576540</v>
      </c>
      <c r="F52" s="123">
        <f>SUM(F8:F51)</f>
        <v>29915950</v>
      </c>
      <c r="G52" s="25">
        <f>SUM(G9:G51)</f>
        <v>0</v>
      </c>
      <c r="H52" s="25">
        <f>SUM(H8:H51)</f>
        <v>10102</v>
      </c>
      <c r="I52" s="25">
        <f>SUM(I9:I51)</f>
        <v>5082</v>
      </c>
      <c r="J52" s="25">
        <f>SUM(J9:J51)</f>
        <v>5020</v>
      </c>
    </row>
    <row r="53" spans="2:10" ht="24.75" customHeight="1">
      <c r="B53" s="4" t="s">
        <v>78</v>
      </c>
      <c r="C53" s="19" t="s">
        <v>124</v>
      </c>
      <c r="D53" s="120">
        <v>0</v>
      </c>
      <c r="E53" s="120">
        <v>0</v>
      </c>
      <c r="F53" s="20">
        <v>0</v>
      </c>
      <c r="G53" s="3"/>
      <c r="H53" s="22"/>
      <c r="I53" s="16"/>
      <c r="J53" s="16"/>
    </row>
    <row r="54" spans="2:10" ht="13.5" customHeight="1">
      <c r="B54" s="4" t="s">
        <v>122</v>
      </c>
      <c r="C54" s="19" t="s">
        <v>123</v>
      </c>
      <c r="D54" s="120">
        <v>2620150</v>
      </c>
      <c r="E54" s="120">
        <v>2620150</v>
      </c>
      <c r="F54" s="121">
        <v>1078817</v>
      </c>
      <c r="G54" s="3"/>
      <c r="H54" s="22"/>
      <c r="I54" s="16"/>
      <c r="J54" s="16"/>
    </row>
    <row r="55" spans="2:10" ht="12.75">
      <c r="B55" s="3" t="s">
        <v>80</v>
      </c>
      <c r="C55" s="27" t="s">
        <v>125</v>
      </c>
      <c r="D55" s="118">
        <v>1000</v>
      </c>
      <c r="E55" s="118">
        <v>1000</v>
      </c>
      <c r="F55" s="118">
        <v>1111</v>
      </c>
      <c r="G55" s="3"/>
      <c r="H55" s="22"/>
      <c r="I55" s="16"/>
      <c r="J55" s="16"/>
    </row>
    <row r="56" spans="2:8" ht="12.75">
      <c r="B56" s="3" t="s">
        <v>79</v>
      </c>
      <c r="C56" s="27" t="s">
        <v>126</v>
      </c>
      <c r="D56" s="118">
        <v>98550</v>
      </c>
      <c r="E56" s="118">
        <v>98550</v>
      </c>
      <c r="F56" s="118">
        <v>98578</v>
      </c>
      <c r="G56" s="3"/>
      <c r="H56" s="22"/>
    </row>
    <row r="57" spans="2:8" ht="12.75">
      <c r="B57" s="3" t="s">
        <v>166</v>
      </c>
      <c r="C57" s="27" t="s">
        <v>165</v>
      </c>
      <c r="D57" s="118">
        <v>3175000</v>
      </c>
      <c r="E57" s="118">
        <v>3175000</v>
      </c>
      <c r="F57" s="118">
        <v>723261</v>
      </c>
      <c r="G57" s="3"/>
      <c r="H57" s="22"/>
    </row>
    <row r="58" spans="2:8" ht="12.75">
      <c r="B58" s="3" t="s">
        <v>177</v>
      </c>
      <c r="C58" s="27" t="s">
        <v>141</v>
      </c>
      <c r="D58" s="118">
        <v>0</v>
      </c>
      <c r="E58" s="118">
        <v>0</v>
      </c>
      <c r="F58" s="9">
        <v>0</v>
      </c>
      <c r="G58" s="3"/>
      <c r="H58" s="22"/>
    </row>
    <row r="59" spans="2:14" ht="12.75">
      <c r="B59" s="4" t="s">
        <v>136</v>
      </c>
      <c r="C59" s="27" t="s">
        <v>137</v>
      </c>
      <c r="D59" s="118">
        <v>0</v>
      </c>
      <c r="E59" s="118">
        <v>0</v>
      </c>
      <c r="F59" s="77">
        <v>0</v>
      </c>
      <c r="G59" s="3"/>
      <c r="H59" s="22"/>
      <c r="L59" s="23"/>
      <c r="M59" s="24"/>
      <c r="N59" s="22"/>
    </row>
    <row r="60" spans="2:14" ht="15" customHeight="1">
      <c r="B60" s="4" t="s">
        <v>140</v>
      </c>
      <c r="C60" s="27" t="s">
        <v>139</v>
      </c>
      <c r="D60" s="118">
        <v>0</v>
      </c>
      <c r="E60" s="118">
        <v>0</v>
      </c>
      <c r="F60" s="77">
        <v>0</v>
      </c>
      <c r="G60" s="3"/>
      <c r="H60" s="22"/>
      <c r="L60" s="23"/>
      <c r="M60" s="24"/>
      <c r="N60" s="22"/>
    </row>
    <row r="61" spans="2:14" ht="27" customHeight="1">
      <c r="B61" s="4" t="s">
        <v>152</v>
      </c>
      <c r="C61" s="27" t="s">
        <v>151</v>
      </c>
      <c r="D61" s="118">
        <v>1110570</v>
      </c>
      <c r="E61" s="118">
        <v>1110570</v>
      </c>
      <c r="F61" s="77">
        <v>0</v>
      </c>
      <c r="G61" s="3"/>
      <c r="H61" s="22"/>
      <c r="L61" s="23"/>
      <c r="M61" s="24"/>
      <c r="N61" s="22"/>
    </row>
    <row r="62" spans="2:8" ht="38.25">
      <c r="B62" s="125" t="s">
        <v>190</v>
      </c>
      <c r="C62" s="27" t="s">
        <v>191</v>
      </c>
      <c r="D62" s="128">
        <v>2710</v>
      </c>
      <c r="E62" s="118">
        <v>2710</v>
      </c>
      <c r="F62" s="9">
        <v>0</v>
      </c>
      <c r="G62" s="3"/>
      <c r="H62" s="22"/>
    </row>
    <row r="63" spans="2:8" ht="12.75">
      <c r="B63" s="3" t="s">
        <v>129</v>
      </c>
      <c r="C63" s="27" t="s">
        <v>130</v>
      </c>
      <c r="D63" s="118">
        <v>0</v>
      </c>
      <c r="E63" s="118">
        <v>0</v>
      </c>
      <c r="F63" s="9"/>
      <c r="G63" s="3"/>
      <c r="H63" s="22"/>
    </row>
    <row r="64" spans="2:8" ht="12.75">
      <c r="B64" s="3" t="s">
        <v>132</v>
      </c>
      <c r="C64" s="27" t="s">
        <v>131</v>
      </c>
      <c r="D64" s="118">
        <v>0</v>
      </c>
      <c r="E64" s="118">
        <v>0</v>
      </c>
      <c r="F64" s="9">
        <v>0</v>
      </c>
      <c r="G64" s="3"/>
      <c r="H64" s="22"/>
    </row>
    <row r="65" spans="2:8" ht="12.75">
      <c r="B65" s="3" t="s">
        <v>184</v>
      </c>
      <c r="C65" s="27" t="s">
        <v>185</v>
      </c>
      <c r="D65" s="118">
        <v>85590</v>
      </c>
      <c r="E65" s="118">
        <v>85590</v>
      </c>
      <c r="F65" s="9">
        <v>9009</v>
      </c>
      <c r="G65" s="3"/>
      <c r="H65" s="22"/>
    </row>
    <row r="66" spans="2:8" s="29" customFormat="1" ht="15.75">
      <c r="B66" s="67" t="s">
        <v>81</v>
      </c>
      <c r="C66" s="68"/>
      <c r="D66" s="124">
        <f>SUM(D53:D65)</f>
        <v>7093570</v>
      </c>
      <c r="E66" s="124">
        <f>SUM(E53:E65)</f>
        <v>7093570</v>
      </c>
      <c r="F66" s="69">
        <f>SUM(F53:F65)</f>
        <v>1910776</v>
      </c>
      <c r="G66" s="28"/>
      <c r="H66" s="32"/>
    </row>
    <row r="67" spans="2:8" s="14" customFormat="1" ht="13.5" customHeight="1">
      <c r="B67" s="131" t="s">
        <v>2</v>
      </c>
      <c r="C67" s="132"/>
      <c r="D67" s="130">
        <f>D52+D66</f>
        <v>45376110</v>
      </c>
      <c r="E67" s="130">
        <f>E52+E66</f>
        <v>38670110</v>
      </c>
      <c r="F67" s="130">
        <f>F52+F66</f>
        <v>31826726</v>
      </c>
      <c r="G67" s="15"/>
      <c r="H67" s="33"/>
    </row>
    <row r="68" spans="2:6" ht="12.75">
      <c r="B68" s="152" t="s">
        <v>186</v>
      </c>
      <c r="C68" s="13"/>
      <c r="D68" s="122">
        <v>29650</v>
      </c>
      <c r="E68" s="122">
        <v>29650</v>
      </c>
      <c r="F68" s="122">
        <v>0</v>
      </c>
    </row>
    <row r="71" spans="2:4" ht="12.75">
      <c r="B71" s="46" t="s">
        <v>200</v>
      </c>
      <c r="D71" s="129" t="s">
        <v>196</v>
      </c>
    </row>
    <row r="72" spans="2:4" ht="15.75">
      <c r="B72" s="155" t="s">
        <v>199</v>
      </c>
      <c r="D72" s="129" t="s">
        <v>197</v>
      </c>
    </row>
  </sheetData>
  <sheetProtection/>
  <mergeCells count="4">
    <mergeCell ref="B2:F2"/>
    <mergeCell ref="B3:F3"/>
    <mergeCell ref="B4:F4"/>
    <mergeCell ref="B7:C7"/>
  </mergeCells>
  <printOptions/>
  <pageMargins left="0.17" right="0.2" top="0.49" bottom="0.13" header="0.17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2">
      <selection activeCell="C78" sqref="C78"/>
    </sheetView>
  </sheetViews>
  <sheetFormatPr defaultColWidth="9.140625" defaultRowHeight="12.75"/>
  <cols>
    <col min="2" max="2" width="23.7109375" style="0" customWidth="1"/>
    <col min="3" max="3" width="42.421875" style="0" customWidth="1"/>
    <col min="4" max="4" width="17.00390625" style="0" customWidth="1"/>
    <col min="5" max="5" width="16.8515625" style="0" customWidth="1"/>
    <col min="6" max="6" width="22.7109375" style="126" customWidth="1"/>
  </cols>
  <sheetData>
    <row r="1" spans="1:6" ht="15.75">
      <c r="A1" s="2" t="s">
        <v>82</v>
      </c>
      <c r="B1" s="2" t="s">
        <v>33</v>
      </c>
      <c r="C1" s="2"/>
      <c r="F1" s="153" t="s">
        <v>128</v>
      </c>
    </row>
    <row r="2" spans="2:6" s="114" customFormat="1" ht="12.75">
      <c r="B2" s="156" t="s">
        <v>201</v>
      </c>
      <c r="C2" s="162"/>
      <c r="D2" s="162"/>
      <c r="E2" s="162"/>
      <c r="F2" s="162"/>
    </row>
    <row r="3" spans="2:6" s="114" customFormat="1" ht="13.5" thickBot="1">
      <c r="B3" s="156" t="s">
        <v>187</v>
      </c>
      <c r="C3" s="162"/>
      <c r="D3" s="162"/>
      <c r="E3" s="162"/>
      <c r="F3" s="162"/>
    </row>
    <row r="4" spans="2:6" ht="16.5" customHeight="1" thickBot="1">
      <c r="B4" s="74" t="s">
        <v>1</v>
      </c>
      <c r="C4" s="74" t="s">
        <v>83</v>
      </c>
      <c r="D4" s="7" t="s">
        <v>134</v>
      </c>
      <c r="E4" s="7" t="s">
        <v>176</v>
      </c>
      <c r="F4" s="133" t="s">
        <v>193</v>
      </c>
    </row>
    <row r="5" spans="2:6" ht="11.25" customHeight="1" thickBot="1">
      <c r="B5" s="74">
        <v>1</v>
      </c>
      <c r="C5" s="74">
        <v>2</v>
      </c>
      <c r="D5" s="75">
        <v>3</v>
      </c>
      <c r="E5" s="75">
        <v>4</v>
      </c>
      <c r="F5" s="134">
        <v>5</v>
      </c>
    </row>
    <row r="6" spans="2:6" ht="12" customHeight="1">
      <c r="B6" s="72">
        <v>5102</v>
      </c>
      <c r="C6" s="73" t="s">
        <v>103</v>
      </c>
      <c r="D6" s="108">
        <f>SUM(D7:D9)</f>
        <v>7103320</v>
      </c>
      <c r="E6" s="108">
        <f>SUM(E7:E9)</f>
        <v>5562320</v>
      </c>
      <c r="F6" s="135">
        <f>SUM(F7:F10)</f>
        <v>4666763</v>
      </c>
    </row>
    <row r="7" spans="2:6" ht="12" customHeight="1">
      <c r="B7" s="37">
        <v>10</v>
      </c>
      <c r="C7" s="3" t="s">
        <v>84</v>
      </c>
      <c r="D7" s="99">
        <v>5285000</v>
      </c>
      <c r="E7" s="99">
        <v>4045000</v>
      </c>
      <c r="F7" s="136">
        <v>3434063</v>
      </c>
    </row>
    <row r="8" spans="2:6" ht="12" customHeight="1">
      <c r="B8" s="37">
        <v>20</v>
      </c>
      <c r="C8" s="3" t="s">
        <v>85</v>
      </c>
      <c r="D8" s="99">
        <v>1815320</v>
      </c>
      <c r="E8" s="99">
        <v>1514320</v>
      </c>
      <c r="F8" s="136">
        <v>1331065</v>
      </c>
    </row>
    <row r="9" spans="2:6" ht="12" customHeight="1">
      <c r="B9" s="37">
        <v>55</v>
      </c>
      <c r="C9" s="3" t="s">
        <v>153</v>
      </c>
      <c r="D9" s="99">
        <v>3000</v>
      </c>
      <c r="E9" s="99">
        <v>3000</v>
      </c>
      <c r="F9" s="136">
        <v>0</v>
      </c>
    </row>
    <row r="10" spans="2:6" ht="27" customHeight="1">
      <c r="B10" s="149">
        <v>85</v>
      </c>
      <c r="C10" s="125" t="s">
        <v>145</v>
      </c>
      <c r="D10" s="150">
        <v>0</v>
      </c>
      <c r="E10" s="150">
        <v>0</v>
      </c>
      <c r="F10" s="151">
        <v>-98365</v>
      </c>
    </row>
    <row r="11" spans="2:6" ht="12" customHeight="1">
      <c r="B11" s="34">
        <v>5402</v>
      </c>
      <c r="C11" s="5" t="s">
        <v>104</v>
      </c>
      <c r="D11" s="100">
        <f>SUM(D12:D15)</f>
        <v>236000</v>
      </c>
      <c r="E11" s="100">
        <f>SUM(E12:E15)</f>
        <v>196000</v>
      </c>
      <c r="F11" s="137">
        <f>SUM(F12:F15)</f>
        <v>156859</v>
      </c>
    </row>
    <row r="12" spans="2:6" ht="12" customHeight="1">
      <c r="B12" s="37">
        <v>10</v>
      </c>
      <c r="C12" s="3" t="s">
        <v>84</v>
      </c>
      <c r="D12" s="99">
        <v>205000</v>
      </c>
      <c r="E12" s="99">
        <v>169000</v>
      </c>
      <c r="F12" s="136">
        <v>145898</v>
      </c>
    </row>
    <row r="13" spans="2:6" ht="12" customHeight="1">
      <c r="B13" s="37">
        <v>20</v>
      </c>
      <c r="C13" s="3" t="s">
        <v>85</v>
      </c>
      <c r="D13" s="99">
        <v>31000</v>
      </c>
      <c r="E13" s="99">
        <v>27000</v>
      </c>
      <c r="F13" s="136">
        <v>10961</v>
      </c>
    </row>
    <row r="14" spans="2:11" ht="12" customHeight="1">
      <c r="B14" s="37">
        <v>50</v>
      </c>
      <c r="C14" s="3" t="s">
        <v>86</v>
      </c>
      <c r="D14" s="99">
        <v>0</v>
      </c>
      <c r="E14" s="99">
        <v>0</v>
      </c>
      <c r="F14" s="136">
        <v>0</v>
      </c>
      <c r="K14" t="s">
        <v>147</v>
      </c>
    </row>
    <row r="15" spans="2:6" ht="12" customHeight="1">
      <c r="B15" s="37">
        <v>81</v>
      </c>
      <c r="C15" s="3" t="s">
        <v>102</v>
      </c>
      <c r="D15" s="99">
        <v>0</v>
      </c>
      <c r="E15" s="99">
        <v>0</v>
      </c>
      <c r="F15" s="136">
        <v>0</v>
      </c>
    </row>
    <row r="16" spans="2:6" ht="12" customHeight="1">
      <c r="B16" s="37"/>
      <c r="C16" s="3"/>
      <c r="D16" s="99"/>
      <c r="E16" s="99"/>
      <c r="F16" s="136"/>
    </row>
    <row r="17" spans="2:6" ht="12" customHeight="1">
      <c r="B17" s="34">
        <v>5502</v>
      </c>
      <c r="C17" s="5" t="s">
        <v>105</v>
      </c>
      <c r="D17" s="100">
        <f>SUM(D18)</f>
        <v>0</v>
      </c>
      <c r="E17" s="100">
        <f>SUM(E18)</f>
        <v>0</v>
      </c>
      <c r="F17" s="137">
        <f>SUM(F18)</f>
        <v>0</v>
      </c>
    </row>
    <row r="18" spans="2:6" ht="12" customHeight="1">
      <c r="B18" s="39">
        <v>30</v>
      </c>
      <c r="C18" s="40" t="s">
        <v>88</v>
      </c>
      <c r="D18" s="106">
        <v>0</v>
      </c>
      <c r="E18" s="106">
        <v>0</v>
      </c>
      <c r="F18" s="138">
        <v>0</v>
      </c>
    </row>
    <row r="19" spans="2:6" ht="12" customHeight="1">
      <c r="B19" s="39"/>
      <c r="C19" s="40"/>
      <c r="D19" s="106"/>
      <c r="E19" s="106">
        <v>0</v>
      </c>
      <c r="F19" s="138"/>
    </row>
    <row r="20" spans="2:6" ht="12" customHeight="1">
      <c r="B20" s="34">
        <v>56.02</v>
      </c>
      <c r="C20" s="5" t="s">
        <v>106</v>
      </c>
      <c r="D20" s="100">
        <f>SUM(D21)</f>
        <v>0</v>
      </c>
      <c r="E20" s="100">
        <f>SUM(E21)</f>
        <v>0</v>
      </c>
      <c r="F20" s="137">
        <f>SUM(F21:F21)</f>
        <v>0</v>
      </c>
    </row>
    <row r="21" spans="2:6" ht="12" customHeight="1">
      <c r="B21" s="39" t="s">
        <v>107</v>
      </c>
      <c r="C21" s="61" t="s">
        <v>108</v>
      </c>
      <c r="D21" s="106">
        <v>0</v>
      </c>
      <c r="E21" s="106">
        <v>0</v>
      </c>
      <c r="F21" s="138">
        <v>0</v>
      </c>
    </row>
    <row r="22" spans="2:6" ht="12" customHeight="1">
      <c r="B22" s="39"/>
      <c r="C22" s="61"/>
      <c r="D22" s="106"/>
      <c r="E22" s="106"/>
      <c r="F22" s="138"/>
    </row>
    <row r="23" spans="2:6" ht="12" customHeight="1">
      <c r="B23" s="34">
        <v>6002</v>
      </c>
      <c r="C23" s="5" t="s">
        <v>89</v>
      </c>
      <c r="D23" s="100">
        <f>SUM(D24:D25)</f>
        <v>2000</v>
      </c>
      <c r="E23" s="100">
        <f>SUM(E24:E25)</f>
        <v>2000</v>
      </c>
      <c r="F23" s="137">
        <f>SUM(F24:F25)</f>
        <v>200</v>
      </c>
    </row>
    <row r="24" spans="2:6" ht="12" customHeight="1">
      <c r="B24" s="37">
        <v>10</v>
      </c>
      <c r="C24" s="3" t="s">
        <v>84</v>
      </c>
      <c r="D24" s="99">
        <v>0</v>
      </c>
      <c r="E24" s="99">
        <v>0</v>
      </c>
      <c r="F24" s="136">
        <v>0</v>
      </c>
    </row>
    <row r="25" spans="2:6" ht="12" customHeight="1">
      <c r="B25" s="37">
        <v>20</v>
      </c>
      <c r="C25" s="3" t="s">
        <v>85</v>
      </c>
      <c r="D25" s="99">
        <v>2000</v>
      </c>
      <c r="E25" s="99">
        <v>2000</v>
      </c>
      <c r="F25" s="136">
        <v>200</v>
      </c>
    </row>
    <row r="26" spans="2:6" ht="12" customHeight="1">
      <c r="B26" s="37"/>
      <c r="C26" s="3"/>
      <c r="D26" s="99"/>
      <c r="E26" s="99"/>
      <c r="F26" s="136"/>
    </row>
    <row r="27" spans="2:6" ht="12" customHeight="1">
      <c r="B27" s="34">
        <v>6102</v>
      </c>
      <c r="C27" s="5" t="s">
        <v>109</v>
      </c>
      <c r="D27" s="100">
        <f>SUM(D28:D30)</f>
        <v>1401000</v>
      </c>
      <c r="E27" s="100">
        <f>SUM(E28:E30)</f>
        <v>1074000</v>
      </c>
      <c r="F27" s="137">
        <f>SUM(F28:F30)</f>
        <v>870708</v>
      </c>
    </row>
    <row r="28" spans="2:6" ht="12" customHeight="1">
      <c r="B28" s="37">
        <v>10</v>
      </c>
      <c r="C28" s="3" t="s">
        <v>84</v>
      </c>
      <c r="D28" s="99">
        <v>1320000</v>
      </c>
      <c r="E28" s="99">
        <v>1000000</v>
      </c>
      <c r="F28" s="136">
        <v>842455</v>
      </c>
    </row>
    <row r="29" spans="2:6" ht="12" customHeight="1">
      <c r="B29" s="37">
        <v>20</v>
      </c>
      <c r="C29" s="3" t="s">
        <v>85</v>
      </c>
      <c r="D29" s="99">
        <v>81000</v>
      </c>
      <c r="E29" s="99">
        <v>74000</v>
      </c>
      <c r="F29" s="136">
        <v>28253</v>
      </c>
    </row>
    <row r="30" spans="2:6" ht="12" customHeight="1">
      <c r="B30" s="37"/>
      <c r="C30" s="3"/>
      <c r="D30" s="99"/>
      <c r="E30" s="99"/>
      <c r="F30" s="136"/>
    </row>
    <row r="31" spans="2:6" ht="12" customHeight="1">
      <c r="B31" s="34">
        <v>6502</v>
      </c>
      <c r="C31" s="5" t="s">
        <v>90</v>
      </c>
      <c r="D31" s="100">
        <f>SUM(D32:D37)</f>
        <v>14079000</v>
      </c>
      <c r="E31" s="100">
        <f>SUM(E32:E37)</f>
        <v>11863000</v>
      </c>
      <c r="F31" s="137">
        <f>SUM(F32:F35)</f>
        <v>10772010</v>
      </c>
    </row>
    <row r="32" spans="2:6" ht="12" customHeight="1">
      <c r="B32" s="37">
        <v>10</v>
      </c>
      <c r="C32" s="3" t="s">
        <v>84</v>
      </c>
      <c r="D32" s="99">
        <v>11710000</v>
      </c>
      <c r="E32" s="99">
        <v>9789000</v>
      </c>
      <c r="F32" s="136">
        <v>9263412</v>
      </c>
    </row>
    <row r="33" spans="2:6" ht="12" customHeight="1">
      <c r="B33" s="37">
        <v>20</v>
      </c>
      <c r="C33" s="3" t="s">
        <v>85</v>
      </c>
      <c r="D33" s="99">
        <v>1645000</v>
      </c>
      <c r="E33" s="99">
        <v>1365000</v>
      </c>
      <c r="F33" s="136">
        <v>912981</v>
      </c>
    </row>
    <row r="34" spans="2:6" ht="12" customHeight="1">
      <c r="B34" s="37">
        <v>57</v>
      </c>
      <c r="C34" s="148" t="s">
        <v>192</v>
      </c>
      <c r="D34" s="99">
        <v>174000</v>
      </c>
      <c r="E34" s="99">
        <v>159000</v>
      </c>
      <c r="F34" s="136">
        <v>152186</v>
      </c>
    </row>
    <row r="35" spans="2:6" ht="12" customHeight="1">
      <c r="B35" s="37">
        <v>59</v>
      </c>
      <c r="C35" s="3" t="s">
        <v>91</v>
      </c>
      <c r="D35" s="99">
        <v>550000</v>
      </c>
      <c r="E35" s="99">
        <v>550000</v>
      </c>
      <c r="F35" s="136">
        <v>443431</v>
      </c>
    </row>
    <row r="36" spans="2:6" ht="12" customHeight="1">
      <c r="B36" s="88">
        <v>85</v>
      </c>
      <c r="C36" s="89" t="s">
        <v>150</v>
      </c>
      <c r="D36" s="107">
        <v>0</v>
      </c>
      <c r="E36" s="107">
        <v>0</v>
      </c>
      <c r="F36" s="139">
        <v>0</v>
      </c>
    </row>
    <row r="37" spans="2:6" ht="12" customHeight="1">
      <c r="B37" s="37"/>
      <c r="C37" s="3"/>
      <c r="D37" s="99"/>
      <c r="E37" s="99"/>
      <c r="F37" s="136"/>
    </row>
    <row r="38" spans="2:6" ht="12" customHeight="1">
      <c r="B38" s="34">
        <v>6602</v>
      </c>
      <c r="C38" s="5" t="s">
        <v>92</v>
      </c>
      <c r="D38" s="100">
        <f>SUM(D39:D42)</f>
        <v>440000</v>
      </c>
      <c r="E38" s="100">
        <f>SUM(E39:E42)</f>
        <v>354000</v>
      </c>
      <c r="F38" s="137">
        <f>SUM(F39:F42)</f>
        <v>202142</v>
      </c>
    </row>
    <row r="39" spans="2:6" ht="12" customHeight="1">
      <c r="B39" s="37">
        <v>10</v>
      </c>
      <c r="C39" s="3" t="s">
        <v>84</v>
      </c>
      <c r="D39" s="99">
        <v>180000</v>
      </c>
      <c r="E39" s="99">
        <v>136000</v>
      </c>
      <c r="F39" s="136">
        <v>97540</v>
      </c>
    </row>
    <row r="40" spans="2:6" ht="12" customHeight="1">
      <c r="B40" s="37">
        <v>20</v>
      </c>
      <c r="C40" s="3" t="s">
        <v>85</v>
      </c>
      <c r="D40" s="99">
        <v>160000</v>
      </c>
      <c r="E40" s="99">
        <v>118000</v>
      </c>
      <c r="F40" s="136">
        <v>104602</v>
      </c>
    </row>
    <row r="41" spans="2:6" ht="12" customHeight="1">
      <c r="B41" s="37">
        <v>51.01</v>
      </c>
      <c r="C41" s="3" t="s">
        <v>111</v>
      </c>
      <c r="D41" s="99">
        <v>100000</v>
      </c>
      <c r="E41" s="99">
        <v>100000</v>
      </c>
      <c r="F41" s="136">
        <v>0</v>
      </c>
    </row>
    <row r="42" spans="2:6" ht="12" customHeight="1">
      <c r="B42" s="37">
        <v>81.02</v>
      </c>
      <c r="C42" s="3" t="s">
        <v>154</v>
      </c>
      <c r="D42" s="99">
        <v>0</v>
      </c>
      <c r="E42" s="99">
        <v>0</v>
      </c>
      <c r="F42" s="136">
        <v>0</v>
      </c>
    </row>
    <row r="43" spans="2:6" ht="12" customHeight="1">
      <c r="B43" s="37"/>
      <c r="C43" s="3"/>
      <c r="D43" s="99"/>
      <c r="E43" s="99"/>
      <c r="F43" s="136"/>
    </row>
    <row r="44" spans="2:6" ht="12" customHeight="1">
      <c r="B44" s="34">
        <v>67.02</v>
      </c>
      <c r="C44" s="5" t="s">
        <v>93</v>
      </c>
      <c r="D44" s="36">
        <f>SUM(D45:D49)</f>
        <v>1020900</v>
      </c>
      <c r="E44" s="36">
        <f>SUM(E45:E49)</f>
        <v>808900</v>
      </c>
      <c r="F44" s="137">
        <f>SUM(F45:F49)</f>
        <v>660774</v>
      </c>
    </row>
    <row r="45" spans="2:6" ht="12" customHeight="1">
      <c r="B45" s="37">
        <v>10</v>
      </c>
      <c r="C45" s="3" t="s">
        <v>84</v>
      </c>
      <c r="D45" s="38">
        <v>0</v>
      </c>
      <c r="E45" s="38">
        <v>0</v>
      </c>
      <c r="F45" s="136">
        <v>0</v>
      </c>
    </row>
    <row r="46" spans="2:6" ht="12" customHeight="1">
      <c r="B46" s="37">
        <v>20</v>
      </c>
      <c r="C46" s="3" t="s">
        <v>85</v>
      </c>
      <c r="D46" s="99">
        <v>520900</v>
      </c>
      <c r="E46" s="99">
        <v>416900</v>
      </c>
      <c r="F46" s="136">
        <v>327390</v>
      </c>
    </row>
    <row r="47" spans="2:6" ht="12" customHeight="1">
      <c r="B47" s="37">
        <v>51</v>
      </c>
      <c r="C47" s="3" t="s">
        <v>101</v>
      </c>
      <c r="D47" s="99">
        <v>400000</v>
      </c>
      <c r="E47" s="99">
        <v>292000</v>
      </c>
      <c r="F47" s="136">
        <v>243384</v>
      </c>
    </row>
    <row r="48" spans="2:6" ht="12" customHeight="1">
      <c r="B48" s="37">
        <v>59</v>
      </c>
      <c r="C48" s="3" t="s">
        <v>112</v>
      </c>
      <c r="D48" s="99">
        <v>100000</v>
      </c>
      <c r="E48" s="99">
        <v>100000</v>
      </c>
      <c r="F48" s="136">
        <v>90000</v>
      </c>
    </row>
    <row r="49" spans="2:6" ht="12" customHeight="1">
      <c r="B49" s="37"/>
      <c r="C49" s="3"/>
      <c r="D49" s="99"/>
      <c r="E49" s="99"/>
      <c r="F49" s="136"/>
    </row>
    <row r="50" spans="2:6" ht="12" customHeight="1">
      <c r="B50" s="34">
        <v>6802</v>
      </c>
      <c r="C50" s="5" t="s">
        <v>94</v>
      </c>
      <c r="D50" s="100">
        <f>SUM(D51:D55)</f>
        <v>6744000</v>
      </c>
      <c r="E50" s="100">
        <f>SUM(E51:E55)</f>
        <v>5086000</v>
      </c>
      <c r="F50" s="137">
        <f>SUM(F51:F55)</f>
        <v>4518315</v>
      </c>
    </row>
    <row r="51" spans="2:6" ht="12" customHeight="1">
      <c r="B51" s="37">
        <v>10</v>
      </c>
      <c r="C51" s="3" t="s">
        <v>84</v>
      </c>
      <c r="D51" s="99">
        <v>3350000</v>
      </c>
      <c r="E51" s="99">
        <v>2421000</v>
      </c>
      <c r="F51" s="136">
        <v>2152281</v>
      </c>
    </row>
    <row r="52" spans="2:6" ht="12" customHeight="1">
      <c r="B52" s="37">
        <v>20</v>
      </c>
      <c r="C52" s="3" t="s">
        <v>85</v>
      </c>
      <c r="D52" s="99">
        <v>55000</v>
      </c>
      <c r="E52" s="99">
        <v>52000</v>
      </c>
      <c r="F52" s="136">
        <v>38000</v>
      </c>
    </row>
    <row r="53" spans="2:6" ht="12" customHeight="1">
      <c r="B53" s="37">
        <v>57</v>
      </c>
      <c r="C53" s="3" t="s">
        <v>95</v>
      </c>
      <c r="D53" s="99">
        <v>3332000</v>
      </c>
      <c r="E53" s="99">
        <v>2607000</v>
      </c>
      <c r="F53" s="136">
        <v>2323834</v>
      </c>
    </row>
    <row r="54" spans="2:6" ht="12" customHeight="1">
      <c r="B54" s="37">
        <v>59</v>
      </c>
      <c r="C54" s="3" t="s">
        <v>159</v>
      </c>
      <c r="D54" s="99">
        <v>7000</v>
      </c>
      <c r="E54" s="99">
        <v>6000</v>
      </c>
      <c r="F54" s="136">
        <v>4200</v>
      </c>
    </row>
    <row r="55" spans="2:6" ht="12" customHeight="1">
      <c r="B55" s="37"/>
      <c r="C55" s="3"/>
      <c r="D55" s="99"/>
      <c r="E55" s="99"/>
      <c r="F55" s="136"/>
    </row>
    <row r="56" spans="2:6" ht="12" customHeight="1">
      <c r="B56" s="35">
        <v>7002</v>
      </c>
      <c r="C56" s="62" t="s">
        <v>113</v>
      </c>
      <c r="D56" s="101">
        <f>SUM(D57:D60)</f>
        <v>3025970</v>
      </c>
      <c r="E56" s="101">
        <f>SUM(E57:E60)</f>
        <v>2604970</v>
      </c>
      <c r="F56" s="140">
        <f>SUM(F57:F60)</f>
        <v>2082103</v>
      </c>
    </row>
    <row r="57" spans="2:6" ht="12" customHeight="1">
      <c r="B57" s="37">
        <v>10</v>
      </c>
      <c r="C57" s="3" t="s">
        <v>84</v>
      </c>
      <c r="D57" s="102">
        <v>0</v>
      </c>
      <c r="E57" s="102">
        <v>0</v>
      </c>
      <c r="F57" s="140">
        <v>0</v>
      </c>
    </row>
    <row r="58" spans="2:6" ht="12" customHeight="1">
      <c r="B58" s="37">
        <v>20</v>
      </c>
      <c r="C58" s="3" t="s">
        <v>85</v>
      </c>
      <c r="D58" s="99">
        <v>2930000</v>
      </c>
      <c r="E58" s="99">
        <v>2509000</v>
      </c>
      <c r="F58" s="136">
        <v>2073282</v>
      </c>
    </row>
    <row r="59" spans="2:6" ht="12" customHeight="1">
      <c r="B59" s="37">
        <v>55</v>
      </c>
      <c r="C59" s="148" t="s">
        <v>101</v>
      </c>
      <c r="D59" s="99">
        <v>57970</v>
      </c>
      <c r="E59" s="99">
        <v>57970</v>
      </c>
      <c r="F59" s="136">
        <v>0</v>
      </c>
    </row>
    <row r="60" spans="2:6" ht="12" customHeight="1">
      <c r="B60" s="37">
        <v>59</v>
      </c>
      <c r="C60" s="3" t="s">
        <v>160</v>
      </c>
      <c r="D60" s="99">
        <v>38000</v>
      </c>
      <c r="E60" s="99">
        <v>38000</v>
      </c>
      <c r="F60" s="136">
        <v>8821</v>
      </c>
    </row>
    <row r="61" spans="2:6" ht="12" customHeight="1">
      <c r="B61" s="37"/>
      <c r="C61" s="3"/>
      <c r="D61" s="99"/>
      <c r="E61" s="99"/>
      <c r="F61" s="136"/>
    </row>
    <row r="62" spans="2:6" ht="12" customHeight="1">
      <c r="B62" s="34">
        <v>7402</v>
      </c>
      <c r="C62" s="5" t="s">
        <v>115</v>
      </c>
      <c r="D62" s="103">
        <f>SUM(D63:D65)</f>
        <v>3690350</v>
      </c>
      <c r="E62" s="103">
        <f>SUM(E63:E65)</f>
        <v>3490350</v>
      </c>
      <c r="F62" s="141">
        <f>SUM(F63:F65)</f>
        <v>3262407</v>
      </c>
    </row>
    <row r="63" spans="2:6" ht="12" customHeight="1">
      <c r="B63" s="37">
        <v>10</v>
      </c>
      <c r="C63" s="3" t="s">
        <v>84</v>
      </c>
      <c r="D63" s="104">
        <v>0</v>
      </c>
      <c r="E63" s="104">
        <v>0</v>
      </c>
      <c r="F63" s="142">
        <v>0</v>
      </c>
    </row>
    <row r="64" spans="2:6" ht="12" customHeight="1">
      <c r="B64" s="37">
        <v>20</v>
      </c>
      <c r="C64" s="3" t="s">
        <v>85</v>
      </c>
      <c r="D64" s="104">
        <v>3595350</v>
      </c>
      <c r="E64" s="104">
        <v>3395350</v>
      </c>
      <c r="F64" s="142">
        <v>3167494</v>
      </c>
    </row>
    <row r="65" spans="2:6" ht="12" customHeight="1">
      <c r="B65" s="37">
        <v>59</v>
      </c>
      <c r="C65" s="3" t="s">
        <v>161</v>
      </c>
      <c r="D65" s="104">
        <v>95000</v>
      </c>
      <c r="E65" s="104">
        <v>95000</v>
      </c>
      <c r="F65" s="142">
        <v>94913</v>
      </c>
    </row>
    <row r="66" spans="2:6" ht="12" customHeight="1">
      <c r="B66" s="39"/>
      <c r="C66" s="40"/>
      <c r="D66" s="105"/>
      <c r="E66" s="105"/>
      <c r="F66" s="142"/>
    </row>
    <row r="67" spans="2:6" ht="12" customHeight="1">
      <c r="B67" s="34">
        <v>8102</v>
      </c>
      <c r="C67" s="42" t="s">
        <v>96</v>
      </c>
      <c r="D67" s="103">
        <f>SUM(D68:D69)</f>
        <v>20000</v>
      </c>
      <c r="E67" s="103">
        <f>SUM(E68:E69)</f>
        <v>20000</v>
      </c>
      <c r="F67" s="141">
        <f>SUM(F68:F69)</f>
        <v>0</v>
      </c>
    </row>
    <row r="68" spans="2:6" ht="12" customHeight="1">
      <c r="B68" s="39">
        <v>20</v>
      </c>
      <c r="C68" s="61" t="s">
        <v>158</v>
      </c>
      <c r="D68" s="105">
        <v>20000</v>
      </c>
      <c r="E68" s="105">
        <v>20000</v>
      </c>
      <c r="F68" s="143">
        <v>0</v>
      </c>
    </row>
    <row r="69" spans="2:6" ht="12" customHeight="1">
      <c r="B69" s="37">
        <v>40</v>
      </c>
      <c r="C69" s="3" t="s">
        <v>116</v>
      </c>
      <c r="D69" s="105">
        <v>0</v>
      </c>
      <c r="E69" s="105">
        <v>0</v>
      </c>
      <c r="F69" s="142">
        <v>0</v>
      </c>
    </row>
    <row r="70" spans="2:6" ht="12" customHeight="1">
      <c r="B70" s="37"/>
      <c r="C70" s="3"/>
      <c r="D70" s="104"/>
      <c r="E70" s="104"/>
      <c r="F70" s="142"/>
    </row>
    <row r="71" spans="2:6" ht="12" customHeight="1">
      <c r="B71" s="34">
        <v>8402</v>
      </c>
      <c r="C71" s="5" t="s">
        <v>97</v>
      </c>
      <c r="D71" s="103">
        <f>SUM(D72:D73)</f>
        <v>520000</v>
      </c>
      <c r="E71" s="103">
        <f>SUM(E72:E73)</f>
        <v>515000</v>
      </c>
      <c r="F71" s="141">
        <f>SUM(F72:F73)</f>
        <v>479311</v>
      </c>
    </row>
    <row r="72" spans="2:6" ht="12" customHeight="1">
      <c r="B72" s="37">
        <v>10</v>
      </c>
      <c r="C72" s="3" t="s">
        <v>84</v>
      </c>
      <c r="D72" s="41">
        <v>0</v>
      </c>
      <c r="E72" s="41">
        <v>0</v>
      </c>
      <c r="F72" s="144"/>
    </row>
    <row r="73" spans="2:6" ht="12" customHeight="1">
      <c r="B73" s="37">
        <v>20</v>
      </c>
      <c r="C73" s="3" t="s">
        <v>85</v>
      </c>
      <c r="D73" s="41">
        <v>520000</v>
      </c>
      <c r="E73" s="41">
        <v>515000</v>
      </c>
      <c r="F73" s="144">
        <v>479311</v>
      </c>
    </row>
    <row r="74" spans="2:6" s="43" customFormat="1" ht="24.75" customHeight="1">
      <c r="B74" s="163" t="s">
        <v>118</v>
      </c>
      <c r="C74" s="164"/>
      <c r="D74" s="115">
        <f>D6+D11+D17+D20+D23+D27+D31+D38+D44+D50+D56+D62+D67+D71</f>
        <v>38282540</v>
      </c>
      <c r="E74" s="115">
        <f>E6+E11+E17+E20+E23+E27+E31+E38+E44+E50+E56+E62+E67+E71</f>
        <v>31576540</v>
      </c>
      <c r="F74" s="147">
        <f>F6+F11+F17+F20+F23+F27+F31+F38+F44+F50+F56+F62+F67+F71</f>
        <v>27671592</v>
      </c>
    </row>
    <row r="75" spans="2:4" ht="12.75">
      <c r="B75" s="46" t="s">
        <v>200</v>
      </c>
      <c r="D75" s="70" t="s">
        <v>196</v>
      </c>
    </row>
    <row r="76" spans="2:5" ht="15.75">
      <c r="B76" s="154" t="s">
        <v>199</v>
      </c>
      <c r="C76" s="46"/>
      <c r="D76" s="70" t="s">
        <v>197</v>
      </c>
      <c r="E76" s="46"/>
    </row>
    <row r="77" ht="12.75">
      <c r="B77" s="30"/>
    </row>
    <row r="78" ht="12.75">
      <c r="B78" s="30"/>
    </row>
    <row r="79" ht="12.75" hidden="1">
      <c r="B79" s="30"/>
    </row>
    <row r="80" spans="2:6" ht="25.5" hidden="1">
      <c r="B80" s="34" t="s">
        <v>1</v>
      </c>
      <c r="C80" s="5" t="s">
        <v>83</v>
      </c>
      <c r="D80" s="34" t="s">
        <v>163</v>
      </c>
      <c r="E80" s="96" t="s">
        <v>167</v>
      </c>
      <c r="F80" s="145" t="s">
        <v>168</v>
      </c>
    </row>
    <row r="81" spans="2:6" ht="12.75" hidden="1">
      <c r="B81" s="37">
        <v>10</v>
      </c>
      <c r="C81" s="3" t="s">
        <v>84</v>
      </c>
      <c r="D81" s="41">
        <f>SUM(D7+D12+D24+D28+D32+D39+D45+D51+D57+D63+D72)</f>
        <v>22050000</v>
      </c>
      <c r="E81" s="41">
        <f>SUM(E7+E12+E24+E28+E32+E39+E45+E51+E57+E63+E72)</f>
        <v>17560000</v>
      </c>
      <c r="F81" s="144">
        <f>SUM(F7+F12+F24+F28+F32+F39+F45+F51+F57+F63+F72)</f>
        <v>15935649</v>
      </c>
    </row>
    <row r="82" spans="2:6" ht="12.75" hidden="1">
      <c r="B82" s="37">
        <v>20</v>
      </c>
      <c r="C82" s="3" t="s">
        <v>85</v>
      </c>
      <c r="D82" s="41">
        <f>SUM(D8+D13+D25+D29+D33+D40+D46+D52+D58+D64+D68+D73)</f>
        <v>11375570</v>
      </c>
      <c r="E82" s="41">
        <f>SUM(E8+E13+E25+E29+E33+E40+E46+E52+E58+E64+E68+E73)</f>
        <v>10008570</v>
      </c>
      <c r="F82" s="144">
        <f>SUM(F8+F13+F25+F29+F33+F40+F46+F52+F58+F64+F68+F73)</f>
        <v>8473539</v>
      </c>
    </row>
    <row r="83" spans="2:6" ht="12.75" hidden="1">
      <c r="B83" s="37">
        <v>30</v>
      </c>
      <c r="C83" s="40" t="s">
        <v>138</v>
      </c>
      <c r="D83" s="41">
        <f>D18</f>
        <v>0</v>
      </c>
      <c r="E83" s="41">
        <f>E18</f>
        <v>0</v>
      </c>
      <c r="F83" s="144">
        <f>F18</f>
        <v>0</v>
      </c>
    </row>
    <row r="84" spans="2:6" ht="12.75" hidden="1">
      <c r="B84" s="37">
        <v>40</v>
      </c>
      <c r="C84" s="45" t="s">
        <v>98</v>
      </c>
      <c r="D84" s="41">
        <f>D69</f>
        <v>0</v>
      </c>
      <c r="E84" s="41">
        <f>E69</f>
        <v>0</v>
      </c>
      <c r="F84" s="144">
        <f>F69</f>
        <v>0</v>
      </c>
    </row>
    <row r="85" spans="2:6" ht="12.75" hidden="1">
      <c r="B85" s="37">
        <v>51</v>
      </c>
      <c r="C85" s="3" t="s">
        <v>111</v>
      </c>
      <c r="D85" s="41">
        <f>D41+D21+D47</f>
        <v>500000</v>
      </c>
      <c r="E85" s="41">
        <f>E41+E21+E47</f>
        <v>392000</v>
      </c>
      <c r="F85" s="144">
        <f>F41+F21+F47</f>
        <v>243384</v>
      </c>
    </row>
    <row r="86" spans="2:6" ht="12.75" hidden="1">
      <c r="B86" s="37">
        <v>55</v>
      </c>
      <c r="C86" s="3" t="s">
        <v>162</v>
      </c>
      <c r="D86" s="41">
        <f>D9</f>
        <v>3000</v>
      </c>
      <c r="E86" s="41">
        <f>E9</f>
        <v>3000</v>
      </c>
      <c r="F86" s="144">
        <f>F9</f>
        <v>0</v>
      </c>
    </row>
    <row r="87" spans="2:6" ht="12.75" hidden="1">
      <c r="B87" s="37">
        <v>57</v>
      </c>
      <c r="C87" s="45" t="s">
        <v>95</v>
      </c>
      <c r="D87" s="41">
        <f>D34+D53</f>
        <v>3506000</v>
      </c>
      <c r="E87" s="41">
        <f>E34+E53</f>
        <v>2766000</v>
      </c>
      <c r="F87" s="144">
        <f>F34+F53</f>
        <v>2476020</v>
      </c>
    </row>
    <row r="88" spans="2:6" ht="12.75" hidden="1">
      <c r="B88" s="37">
        <v>59</v>
      </c>
      <c r="C88" s="45" t="s">
        <v>117</v>
      </c>
      <c r="D88" s="41">
        <f>D35+D48+D54+D60+D65</f>
        <v>790000</v>
      </c>
      <c r="E88" s="41">
        <f>E35+E48+E54+E60+E65</f>
        <v>789000</v>
      </c>
      <c r="F88" s="144">
        <f>F35+F48+F54+F60+F65</f>
        <v>641365</v>
      </c>
    </row>
    <row r="89" spans="2:6" ht="12.75" hidden="1">
      <c r="B89" s="37">
        <v>81</v>
      </c>
      <c r="C89" s="45" t="s">
        <v>87</v>
      </c>
      <c r="D89" s="41">
        <f>D15+D42</f>
        <v>0</v>
      </c>
      <c r="E89" s="41">
        <f>E15+E42</f>
        <v>0</v>
      </c>
      <c r="F89" s="144">
        <f>F15+F42</f>
        <v>0</v>
      </c>
    </row>
    <row r="90" spans="2:6" ht="12.75" hidden="1">
      <c r="B90" s="37">
        <v>50</v>
      </c>
      <c r="C90" s="3" t="s">
        <v>99</v>
      </c>
      <c r="D90" s="41">
        <f>D14</f>
        <v>0</v>
      </c>
      <c r="E90" s="41">
        <f>E14</f>
        <v>0</v>
      </c>
      <c r="F90" s="144">
        <f>F14</f>
        <v>0</v>
      </c>
    </row>
    <row r="91" spans="2:6" ht="15.75" hidden="1">
      <c r="B91" s="37"/>
      <c r="C91" s="5" t="s">
        <v>100</v>
      </c>
      <c r="D91" s="44">
        <f>SUM(D81:D90)</f>
        <v>38224570</v>
      </c>
      <c r="E91" s="44">
        <f>SUM(E81:E90)</f>
        <v>31518570</v>
      </c>
      <c r="F91" s="146">
        <f>SUM(F81:F90)</f>
        <v>27769957</v>
      </c>
    </row>
    <row r="92" ht="12.75" hidden="1"/>
    <row r="93" ht="12.75">
      <c r="B93" s="46"/>
    </row>
    <row r="96" spans="3:5" ht="12.75">
      <c r="C96" s="2"/>
      <c r="D96" s="2"/>
      <c r="E96" s="2"/>
    </row>
  </sheetData>
  <sheetProtection/>
  <mergeCells count="3">
    <mergeCell ref="B2:F2"/>
    <mergeCell ref="B3:F3"/>
    <mergeCell ref="B74:C74"/>
  </mergeCells>
  <printOptions/>
  <pageMargins left="0.75" right="0.16" top="0.59" bottom="0.9" header="0.5" footer="0.5"/>
  <pageSetup horizontalDpi="300" verticalDpi="300" orientation="landscape" paperSize="9" r:id="rId1"/>
  <rowBreaks count="1" manualBreakCount="1">
    <brk id="37" max="255" man="1"/>
  </rowBreaks>
  <ignoredErrors>
    <ignoredError sqref="F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SheetLayoutView="100" zoomScalePageLayoutView="0" workbookViewId="0" topLeftCell="A37">
      <selection activeCell="C41" sqref="C41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50.140625" style="0" customWidth="1"/>
    <col min="4" max="4" width="17.00390625" style="0" customWidth="1"/>
    <col min="5" max="5" width="16.8515625" style="0" customWidth="1"/>
    <col min="6" max="6" width="22.7109375" style="0" customWidth="1"/>
  </cols>
  <sheetData>
    <row r="1" spans="1:6" ht="15.75">
      <c r="A1" s="2" t="s">
        <v>82</v>
      </c>
      <c r="B1" s="2" t="s">
        <v>33</v>
      </c>
      <c r="C1" s="2"/>
      <c r="F1" s="71" t="s">
        <v>133</v>
      </c>
    </row>
    <row r="2" spans="2:6" ht="12.75">
      <c r="B2" s="156" t="s">
        <v>202</v>
      </c>
      <c r="C2" s="157"/>
      <c r="D2" s="157"/>
      <c r="E2" s="157"/>
      <c r="F2" s="157"/>
    </row>
    <row r="3" spans="2:6" ht="13.5" thickBot="1">
      <c r="B3" s="165">
        <v>43008</v>
      </c>
      <c r="C3" s="157"/>
      <c r="D3" s="157"/>
      <c r="E3" s="157"/>
      <c r="F3" s="157"/>
    </row>
    <row r="4" spans="2:6" ht="13.5" thickBot="1">
      <c r="B4" s="74" t="s">
        <v>1</v>
      </c>
      <c r="C4" s="74" t="s">
        <v>83</v>
      </c>
      <c r="D4" s="7" t="s">
        <v>134</v>
      </c>
      <c r="E4" s="7" t="s">
        <v>176</v>
      </c>
      <c r="F4" s="76" t="s">
        <v>193</v>
      </c>
    </row>
    <row r="5" spans="2:6" ht="13.5" thickBot="1">
      <c r="B5" s="74">
        <v>1</v>
      </c>
      <c r="C5" s="74">
        <v>2</v>
      </c>
      <c r="D5" s="75">
        <v>3</v>
      </c>
      <c r="E5" s="75">
        <v>4</v>
      </c>
      <c r="F5" s="75">
        <v>5</v>
      </c>
    </row>
    <row r="6" spans="2:6" ht="12.75">
      <c r="B6" s="72">
        <v>5102</v>
      </c>
      <c r="C6" s="73" t="s">
        <v>103</v>
      </c>
      <c r="D6" s="82">
        <f>SUM(D7:D8)</f>
        <v>3482600</v>
      </c>
      <c r="E6" s="82">
        <f>SUM(E7:E8)</f>
        <v>3482600</v>
      </c>
      <c r="F6" s="82">
        <f>SUM(F7:F8)</f>
        <v>824105</v>
      </c>
    </row>
    <row r="7" spans="2:6" ht="12.75">
      <c r="B7" s="37">
        <v>56</v>
      </c>
      <c r="C7" s="3" t="s">
        <v>114</v>
      </c>
      <c r="D7" s="9">
        <v>0</v>
      </c>
      <c r="E7" s="9">
        <v>0</v>
      </c>
      <c r="F7" s="9">
        <v>0</v>
      </c>
    </row>
    <row r="8" spans="2:6" ht="12.75">
      <c r="B8" s="37">
        <v>71</v>
      </c>
      <c r="C8" s="3" t="s">
        <v>110</v>
      </c>
      <c r="D8" s="9">
        <v>3482600</v>
      </c>
      <c r="E8" s="9">
        <v>3482600</v>
      </c>
      <c r="F8" s="9">
        <v>824105</v>
      </c>
    </row>
    <row r="9" spans="2:6" ht="12.75">
      <c r="B9" s="37"/>
      <c r="C9" s="3"/>
      <c r="D9" s="9"/>
      <c r="E9" s="9"/>
      <c r="F9" s="9"/>
    </row>
    <row r="10" spans="2:6" ht="12.75">
      <c r="B10" s="34">
        <v>5402</v>
      </c>
      <c r="C10" s="5" t="s">
        <v>104</v>
      </c>
      <c r="D10" s="83">
        <f>SUM(D11)</f>
        <v>0</v>
      </c>
      <c r="E10" s="83">
        <f>SUM(E11)</f>
        <v>0</v>
      </c>
      <c r="F10" s="83">
        <f>SUM(F11)</f>
        <v>0</v>
      </c>
    </row>
    <row r="11" spans="2:6" ht="12.75">
      <c r="B11" s="37">
        <v>81</v>
      </c>
      <c r="C11" s="3" t="s">
        <v>148</v>
      </c>
      <c r="D11" s="9">
        <v>0</v>
      </c>
      <c r="E11" s="9">
        <v>0</v>
      </c>
      <c r="F11" s="9">
        <v>0</v>
      </c>
    </row>
    <row r="12" spans="2:6" ht="12.75">
      <c r="B12" s="37"/>
      <c r="C12" s="3"/>
      <c r="D12" s="9"/>
      <c r="E12" s="9"/>
      <c r="F12" s="9"/>
    </row>
    <row r="13" spans="2:6" ht="12.75">
      <c r="B13" s="34">
        <v>6102</v>
      </c>
      <c r="C13" s="5" t="s">
        <v>109</v>
      </c>
      <c r="D13" s="83">
        <f>D14</f>
        <v>0</v>
      </c>
      <c r="E13" s="83">
        <f>E14</f>
        <v>0</v>
      </c>
      <c r="F13" s="83">
        <f>F14</f>
        <v>0</v>
      </c>
    </row>
    <row r="14" spans="2:6" ht="12.75">
      <c r="B14" s="37">
        <v>71</v>
      </c>
      <c r="C14" s="3" t="s">
        <v>110</v>
      </c>
      <c r="D14" s="9">
        <v>0</v>
      </c>
      <c r="E14" s="9">
        <v>0</v>
      </c>
      <c r="F14" s="9">
        <v>0</v>
      </c>
    </row>
    <row r="15" spans="2:6" ht="12.75">
      <c r="B15" s="37"/>
      <c r="C15" s="3"/>
      <c r="D15" s="9"/>
      <c r="E15" s="9"/>
      <c r="F15" s="9"/>
    </row>
    <row r="16" spans="2:6" ht="12.75">
      <c r="B16" s="34">
        <v>6502</v>
      </c>
      <c r="C16" s="5" t="s">
        <v>90</v>
      </c>
      <c r="D16" s="83">
        <f>SUM(D17:D18)</f>
        <v>40000</v>
      </c>
      <c r="E16" s="83">
        <f>SUM(E17:E18)</f>
        <v>40000</v>
      </c>
      <c r="F16" s="83">
        <f>SUM(F17:F18)</f>
        <v>0</v>
      </c>
    </row>
    <row r="17" spans="2:6" ht="12.75">
      <c r="B17" s="37">
        <v>56</v>
      </c>
      <c r="C17" s="3" t="s">
        <v>114</v>
      </c>
      <c r="D17" s="77">
        <v>0</v>
      </c>
      <c r="E17" s="77">
        <v>0</v>
      </c>
      <c r="F17" s="77">
        <v>0</v>
      </c>
    </row>
    <row r="18" spans="2:6" ht="12.75">
      <c r="B18" s="37">
        <v>71</v>
      </c>
      <c r="C18" s="3" t="s">
        <v>110</v>
      </c>
      <c r="D18" s="9">
        <v>40000</v>
      </c>
      <c r="E18" s="9">
        <v>40000</v>
      </c>
      <c r="F18" s="9">
        <v>0</v>
      </c>
    </row>
    <row r="19" spans="2:6" ht="12.75">
      <c r="B19" s="37"/>
      <c r="C19" s="3"/>
      <c r="D19" s="9"/>
      <c r="E19" s="9"/>
      <c r="F19" s="9"/>
    </row>
    <row r="20" spans="2:6" ht="12.75">
      <c r="B20" s="34">
        <v>6602</v>
      </c>
      <c r="C20" s="5" t="s">
        <v>92</v>
      </c>
      <c r="D20" s="83">
        <f>SUM(D21:D21)</f>
        <v>122400</v>
      </c>
      <c r="E20" s="83">
        <f>SUM(E21:E21)</f>
        <v>122400</v>
      </c>
      <c r="F20" s="83">
        <f>SUM(F21:F21)</f>
        <v>43316</v>
      </c>
    </row>
    <row r="21" spans="2:6" ht="12.75">
      <c r="B21" s="37">
        <v>71</v>
      </c>
      <c r="C21" s="3" t="s">
        <v>110</v>
      </c>
      <c r="D21" s="9">
        <v>122400</v>
      </c>
      <c r="E21" s="9">
        <v>122400</v>
      </c>
      <c r="F21" s="9">
        <v>43316</v>
      </c>
    </row>
    <row r="22" spans="2:6" ht="12.75">
      <c r="B22" s="37"/>
      <c r="C22" s="3"/>
      <c r="D22" s="9"/>
      <c r="E22" s="9"/>
      <c r="F22" s="9"/>
    </row>
    <row r="23" spans="2:6" ht="12.75">
      <c r="B23" s="34">
        <v>67.02</v>
      </c>
      <c r="C23" s="5" t="s">
        <v>93</v>
      </c>
      <c r="D23" s="83">
        <f>SUM(D24:D24)</f>
        <v>0</v>
      </c>
      <c r="E23" s="83">
        <f>SUM(E24:E24)</f>
        <v>0</v>
      </c>
      <c r="F23" s="83">
        <f>SUM(F24:F24)</f>
        <v>0</v>
      </c>
    </row>
    <row r="24" spans="2:6" ht="12.75">
      <c r="B24" s="37">
        <v>71</v>
      </c>
      <c r="C24" s="3" t="s">
        <v>110</v>
      </c>
      <c r="D24" s="9">
        <v>0</v>
      </c>
      <c r="E24" s="9">
        <v>0</v>
      </c>
      <c r="F24" s="9">
        <v>0</v>
      </c>
    </row>
    <row r="25" spans="2:6" ht="12.75">
      <c r="B25" s="37"/>
      <c r="C25" s="3"/>
      <c r="D25" s="9"/>
      <c r="E25" s="9"/>
      <c r="F25" s="9"/>
    </row>
    <row r="26" spans="2:6" ht="12.75">
      <c r="B26" s="34">
        <v>6802</v>
      </c>
      <c r="C26" s="5" t="s">
        <v>156</v>
      </c>
      <c r="D26" s="83">
        <f>SUM(D27)</f>
        <v>20000</v>
      </c>
      <c r="E26" s="83">
        <f>SUM(E27)</f>
        <v>20000</v>
      </c>
      <c r="F26" s="83">
        <f>SUM(F27)</f>
        <v>0</v>
      </c>
    </row>
    <row r="27" spans="2:6" ht="12.75">
      <c r="B27" s="37">
        <v>71</v>
      </c>
      <c r="C27" s="3" t="s">
        <v>155</v>
      </c>
      <c r="D27" s="9">
        <v>20000</v>
      </c>
      <c r="E27" s="9">
        <v>20000</v>
      </c>
      <c r="F27" s="9">
        <v>0</v>
      </c>
    </row>
    <row r="28" spans="2:6" ht="12.75">
      <c r="B28" s="37"/>
      <c r="C28" s="3"/>
      <c r="D28" s="9"/>
      <c r="E28" s="9"/>
      <c r="F28" s="9"/>
    </row>
    <row r="29" spans="2:6" ht="15.75" customHeight="1">
      <c r="B29" s="34">
        <v>7002</v>
      </c>
      <c r="C29" s="62" t="s">
        <v>113</v>
      </c>
      <c r="D29" s="83">
        <f>SUM(D30:D32)</f>
        <v>324500</v>
      </c>
      <c r="E29" s="83">
        <f>SUM(E30:E32)</f>
        <v>324500</v>
      </c>
      <c r="F29" s="83">
        <f>SUM(F30:F32)</f>
        <v>217176</v>
      </c>
    </row>
    <row r="30" spans="2:6" ht="12.75">
      <c r="B30" s="37">
        <v>51</v>
      </c>
      <c r="C30" s="3" t="s">
        <v>114</v>
      </c>
      <c r="D30" s="9">
        <v>0</v>
      </c>
      <c r="E30" s="9">
        <v>0</v>
      </c>
      <c r="F30" s="9">
        <v>0</v>
      </c>
    </row>
    <row r="31" spans="2:6" ht="12.75">
      <c r="B31" s="37">
        <v>71</v>
      </c>
      <c r="C31" s="3" t="s">
        <v>110</v>
      </c>
      <c r="D31" s="9">
        <v>324500</v>
      </c>
      <c r="E31" s="9">
        <v>324500</v>
      </c>
      <c r="F31" s="9">
        <v>217176</v>
      </c>
    </row>
    <row r="32" spans="2:6" ht="12.75">
      <c r="B32" s="37"/>
      <c r="C32" s="3"/>
      <c r="D32" s="9"/>
      <c r="E32" s="9"/>
      <c r="F32" s="9"/>
    </row>
    <row r="33" spans="2:6" ht="12.75">
      <c r="B33" s="34">
        <v>7402</v>
      </c>
      <c r="C33" s="5" t="s">
        <v>115</v>
      </c>
      <c r="D33" s="81">
        <f>SUM(D34:D36)</f>
        <v>69000</v>
      </c>
      <c r="E33" s="81">
        <f>SUM(E34:E36)</f>
        <v>69000</v>
      </c>
      <c r="F33" s="85">
        <f>SUM(F34:F36)</f>
        <v>0</v>
      </c>
    </row>
    <row r="34" spans="2:6" ht="12.75">
      <c r="B34" s="37">
        <v>55</v>
      </c>
      <c r="C34" s="3" t="s">
        <v>157</v>
      </c>
      <c r="D34" s="84">
        <v>0</v>
      </c>
      <c r="E34" s="84">
        <v>0</v>
      </c>
      <c r="F34" s="86">
        <v>0</v>
      </c>
    </row>
    <row r="35" spans="2:6" ht="12.75">
      <c r="B35" s="37">
        <v>71</v>
      </c>
      <c r="C35" s="3" t="s">
        <v>110</v>
      </c>
      <c r="D35" s="79">
        <v>69000</v>
      </c>
      <c r="E35" s="79">
        <v>69000</v>
      </c>
      <c r="F35" s="80">
        <v>0</v>
      </c>
    </row>
    <row r="36" spans="2:6" ht="12.75">
      <c r="B36" s="37">
        <v>84</v>
      </c>
      <c r="C36" s="78" t="s">
        <v>145</v>
      </c>
      <c r="D36" s="80">
        <v>0</v>
      </c>
      <c r="E36" s="80">
        <v>0</v>
      </c>
      <c r="F36" s="80">
        <v>0</v>
      </c>
    </row>
    <row r="37" spans="2:6" ht="12.75">
      <c r="B37" s="39"/>
      <c r="C37" s="40"/>
      <c r="D37" s="84"/>
      <c r="E37" s="79"/>
      <c r="F37" s="79"/>
    </row>
    <row r="38" spans="2:6" ht="12.75">
      <c r="B38" s="34">
        <v>8402</v>
      </c>
      <c r="C38" s="5" t="s">
        <v>97</v>
      </c>
      <c r="D38" s="81">
        <f>SUM(D39:D40)</f>
        <v>2974620</v>
      </c>
      <c r="E38" s="81">
        <f>SUM(E39:E40)</f>
        <v>2974620</v>
      </c>
      <c r="F38" s="81">
        <f>SUM(F39:F40)</f>
        <v>815185</v>
      </c>
    </row>
    <row r="39" spans="2:6" ht="12.75">
      <c r="B39" s="37">
        <v>56</v>
      </c>
      <c r="C39" s="3" t="s">
        <v>114</v>
      </c>
      <c r="D39" s="84">
        <v>0</v>
      </c>
      <c r="E39" s="84">
        <v>0</v>
      </c>
      <c r="F39" s="84">
        <v>0</v>
      </c>
    </row>
    <row r="40" spans="2:6" ht="12.75">
      <c r="B40" s="109">
        <v>71</v>
      </c>
      <c r="C40" s="110" t="s">
        <v>110</v>
      </c>
      <c r="D40" s="111">
        <v>2974620</v>
      </c>
      <c r="E40" s="111">
        <v>2974620</v>
      </c>
      <c r="F40" s="111">
        <v>815185</v>
      </c>
    </row>
    <row r="41" spans="2:6" ht="12.75">
      <c r="B41" s="37"/>
      <c r="C41" s="3"/>
      <c r="D41" s="84"/>
      <c r="E41" s="79"/>
      <c r="F41" s="79"/>
    </row>
    <row r="42" spans="2:6" ht="12.75">
      <c r="B42" s="34">
        <v>8702</v>
      </c>
      <c r="C42" s="5" t="s">
        <v>194</v>
      </c>
      <c r="D42" s="81">
        <f>SUM(D43:D44)</f>
        <v>90100</v>
      </c>
      <c r="E42" s="81">
        <f>SUM(E43:E44)</f>
        <v>90100</v>
      </c>
      <c r="F42" s="81">
        <f>SUM(F43:F44)</f>
        <v>4714</v>
      </c>
    </row>
    <row r="43" spans="2:6" ht="12.75">
      <c r="B43" s="37">
        <v>87</v>
      </c>
      <c r="C43" s="148" t="s">
        <v>195</v>
      </c>
      <c r="D43" s="84">
        <v>90100</v>
      </c>
      <c r="E43" s="84">
        <v>90100</v>
      </c>
      <c r="F43" s="84">
        <v>4714</v>
      </c>
    </row>
    <row r="44" spans="2:6" ht="13.5" thickBot="1">
      <c r="B44" s="109">
        <v>71</v>
      </c>
      <c r="C44" s="110" t="s">
        <v>110</v>
      </c>
      <c r="D44" s="111">
        <v>0</v>
      </c>
      <c r="E44" s="111">
        <v>0</v>
      </c>
      <c r="F44" s="111">
        <v>0</v>
      </c>
    </row>
    <row r="45" spans="2:6" s="91" customFormat="1" ht="16.5" thickBot="1">
      <c r="B45" s="166" t="s">
        <v>119</v>
      </c>
      <c r="C45" s="167"/>
      <c r="D45" s="112">
        <f>SUM(D6,D10,D13,D16,D20,D23,D29,D26,D33,D37,D37,D38,D42)</f>
        <v>7123220</v>
      </c>
      <c r="E45" s="112">
        <f>SUM(E6,E10,E13,E16,E20,E23,E29,E26,E33,E37,E37,E38,E42)</f>
        <v>7123220</v>
      </c>
      <c r="F45" s="113">
        <f>SUM(F6,F10,F13,F16,F20,F23,F29,F26,F33,F37,F37,F38,F42)</f>
        <v>1904496</v>
      </c>
    </row>
    <row r="46" spans="2:6" s="91" customFormat="1" ht="15.75">
      <c r="B46" s="46" t="s">
        <v>200</v>
      </c>
      <c r="C46" s="2"/>
      <c r="D46" s="46" t="s">
        <v>196</v>
      </c>
      <c r="E46" s="63"/>
      <c r="F46" s="95"/>
    </row>
    <row r="47" spans="2:6" s="91" customFormat="1" ht="15" customHeight="1">
      <c r="B47" s="154" t="s">
        <v>199</v>
      </c>
      <c r="C47" s="2"/>
      <c r="D47" s="46" t="s">
        <v>197</v>
      </c>
      <c r="E47" s="63"/>
      <c r="F47" s="95"/>
    </row>
    <row r="48" spans="2:6" s="91" customFormat="1" ht="5.25" customHeight="1" hidden="1">
      <c r="B48" s="46"/>
      <c r="C48" s="2"/>
      <c r="D48" s="46"/>
      <c r="E48" s="63"/>
      <c r="F48" s="95"/>
    </row>
    <row r="49" spans="2:6" s="91" customFormat="1" ht="15.75">
      <c r="B49" s="46"/>
      <c r="C49" s="2"/>
      <c r="D49" s="46"/>
      <c r="E49" s="63"/>
      <c r="F49" s="95"/>
    </row>
    <row r="50" spans="2:6" s="91" customFormat="1" ht="15.75">
      <c r="B50" s="46"/>
      <c r="C50" s="2"/>
      <c r="D50" s="46"/>
      <c r="E50" s="63"/>
      <c r="F50" s="95"/>
    </row>
    <row r="51" spans="2:6" s="91" customFormat="1" ht="15.75" hidden="1">
      <c r="B51" s="93"/>
      <c r="C51" s="94"/>
      <c r="D51" s="95"/>
      <c r="E51" s="95"/>
      <c r="F51" s="95"/>
    </row>
    <row r="52" spans="2:6" ht="12.75" hidden="1">
      <c r="B52" s="72" t="s">
        <v>1</v>
      </c>
      <c r="C52" s="73" t="s">
        <v>83</v>
      </c>
      <c r="D52" s="72" t="s">
        <v>163</v>
      </c>
      <c r="E52" s="97" t="s">
        <v>164</v>
      </c>
      <c r="F52" s="92" t="s">
        <v>169</v>
      </c>
    </row>
    <row r="53" spans="2:6" ht="12.75" hidden="1">
      <c r="B53" s="37">
        <v>55</v>
      </c>
      <c r="C53" s="3" t="s">
        <v>101</v>
      </c>
      <c r="D53" s="36"/>
      <c r="E53" s="36"/>
      <c r="F53" s="36"/>
    </row>
    <row r="54" spans="2:6" ht="12.75" hidden="1">
      <c r="B54" s="39">
        <v>55</v>
      </c>
      <c r="C54" s="61" t="s">
        <v>146</v>
      </c>
      <c r="D54" s="79">
        <f>D39</f>
        <v>0</v>
      </c>
      <c r="E54" s="79">
        <f>E39</f>
        <v>0</v>
      </c>
      <c r="F54" s="79">
        <f>F39</f>
        <v>0</v>
      </c>
    </row>
    <row r="55" spans="2:6" ht="12.75" hidden="1">
      <c r="B55" s="37">
        <v>56</v>
      </c>
      <c r="C55" s="3" t="s">
        <v>114</v>
      </c>
      <c r="D55" s="79">
        <f>SUM(D7,D17,D34,D43)</f>
        <v>90100</v>
      </c>
      <c r="E55" s="79">
        <f>SUM(E7,E17,E34,E43)</f>
        <v>90100</v>
      </c>
      <c r="F55" s="79">
        <f>SUM(F7,F17,F34,F43)</f>
        <v>4714</v>
      </c>
    </row>
    <row r="56" spans="2:6" ht="12.75" hidden="1">
      <c r="B56" s="37">
        <v>71</v>
      </c>
      <c r="C56" s="3" t="s">
        <v>110</v>
      </c>
      <c r="D56" s="79">
        <f>SUM(D8,D14,D18,D21,D24,D26,D31,D35,D40,D44)</f>
        <v>7033120</v>
      </c>
      <c r="E56" s="79">
        <f>SUM(E8,E14,E18,E21,E24,E26,E31,E35,E40,E44)</f>
        <v>7033120</v>
      </c>
      <c r="F56" s="79">
        <f>SUM(F8,F14,F18,F21,F24,F26,F31,F35,F40,F44)</f>
        <v>1899782</v>
      </c>
    </row>
    <row r="57" spans="2:6" ht="12.75" hidden="1">
      <c r="B57" s="37">
        <v>81</v>
      </c>
      <c r="C57" s="78" t="s">
        <v>149</v>
      </c>
      <c r="D57" s="80">
        <f>SUM(D11)</f>
        <v>0</v>
      </c>
      <c r="E57" s="80">
        <f>SUM(E11)</f>
        <v>0</v>
      </c>
      <c r="F57" s="80">
        <f>SUM(F11)</f>
        <v>0</v>
      </c>
    </row>
    <row r="58" spans="2:6" ht="15.75" hidden="1">
      <c r="B58" s="37"/>
      <c r="C58" s="5" t="s">
        <v>100</v>
      </c>
      <c r="D58" s="44">
        <f>SUM(D54:D57)</f>
        <v>7123220</v>
      </c>
      <c r="E58" s="44">
        <f>SUM(E54:E57)</f>
        <v>7123220</v>
      </c>
      <c r="F58" s="44">
        <f>SUM(F54:F57)</f>
        <v>1904496</v>
      </c>
    </row>
    <row r="59" spans="3:6" ht="15.75" hidden="1">
      <c r="C59" s="98" t="s">
        <v>170</v>
      </c>
      <c r="D59" s="63"/>
      <c r="E59" s="63"/>
      <c r="F59" s="63">
        <v>3300525</v>
      </c>
    </row>
    <row r="60" spans="3:6" ht="15.75" hidden="1">
      <c r="C60" s="2" t="s">
        <v>171</v>
      </c>
      <c r="D60" s="64"/>
      <c r="E60" s="16"/>
      <c r="F60" s="63">
        <v>28770790</v>
      </c>
    </row>
    <row r="61" spans="3:6" ht="15.75" hidden="1">
      <c r="C61" s="2" t="s">
        <v>172</v>
      </c>
      <c r="D61" s="16"/>
      <c r="E61" s="63"/>
      <c r="F61" s="63">
        <v>20333876</v>
      </c>
    </row>
    <row r="62" ht="15.75" hidden="1">
      <c r="F62" s="63"/>
    </row>
    <row r="63" ht="15.75">
      <c r="F63" s="63"/>
    </row>
    <row r="64" spans="3:6" ht="15.75">
      <c r="C64" s="2"/>
      <c r="D64" s="16"/>
      <c r="E64" s="63"/>
      <c r="F64" s="63"/>
    </row>
    <row r="65" spans="3:5" ht="15.75">
      <c r="C65" s="2"/>
      <c r="E65" s="63"/>
    </row>
    <row r="66" spans="3:5" ht="12.75">
      <c r="C66" s="46"/>
      <c r="E66" s="46"/>
    </row>
    <row r="67" spans="3:5" ht="7.5" customHeight="1">
      <c r="C67" s="2"/>
      <c r="D67" s="90"/>
      <c r="E67" s="2"/>
    </row>
    <row r="68" ht="6" customHeight="1"/>
  </sheetData>
  <sheetProtection/>
  <mergeCells count="3">
    <mergeCell ref="B2:F2"/>
    <mergeCell ref="B3:F3"/>
    <mergeCell ref="B45:C45"/>
  </mergeCells>
  <printOptions/>
  <pageMargins left="0.75" right="0.25" top="0.17" bottom="0.17" header="0.17" footer="0.17"/>
  <pageSetup horizontalDpi="600" verticalDpi="600" orientation="landscape" paperSize="9" scale="94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5</dc:creator>
  <cp:keywords/>
  <dc:description/>
  <cp:lastModifiedBy>catalina</cp:lastModifiedBy>
  <cp:lastPrinted>2017-10-27T05:00:44Z</cp:lastPrinted>
  <dcterms:created xsi:type="dcterms:W3CDTF">2008-01-16T15:27:44Z</dcterms:created>
  <dcterms:modified xsi:type="dcterms:W3CDTF">2017-10-27T05:00:54Z</dcterms:modified>
  <cp:category/>
  <cp:version/>
  <cp:contentType/>
  <cp:contentStatus/>
</cp:coreProperties>
</file>